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L:\6_Reporting\1_Lab Reports (Master)\All Reports post Mar2020 (PythonGen)\Production Gas\"/>
    </mc:Choice>
  </mc:AlternateContent>
  <xr:revisionPtr revIDLastSave="0" documentId="13_ncr:1_{0A3FA398-F2A9-4D88-A708-58A80C667AD9}" xr6:coauthVersionLast="47" xr6:coauthVersionMax="47" xr10:uidLastSave="{00000000-0000-0000-0000-000000000000}"/>
  <bookViews>
    <workbookView xWindow="-12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<sst xmlns="http://schemas.openxmlformats.org/spreadsheetml/2006/main" count="575" uniqueCount="222">
  <si>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</si>
  <si>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</si>
  <si>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</si>
  <si>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</si>
  <si>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</si>
  <si>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</si>
  <si>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</si>
  <si>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</si>
  <si>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</si>
  <si>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</si>
  <si>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</si>
  <si>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</si>
  <si>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</si>
  <si>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</si>
  <si>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</si>
  <si>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</si>
  <si>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</si>
  <si>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</si>
  <si>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</si>
  <si>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</si>
  <si>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</si>
  <si>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</si>
  <si>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</si>
  <si>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</si>
  <si>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</si>
  <si>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</si>
  <si>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</si>
  <si>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</si>
  <si>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</si>
  <si>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</si>
  <si>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</si>
  <si>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</si>
  <si>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</si>
  <si>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</si>
  <si>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</si>
  <si>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</si>
  <si>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</si>
  <si>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</si>
  <si>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</si>
  <si>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</si>
  <si>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</si>
  <si>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</si>
  <si>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</si>
  <si>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</si>
  <si>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</si>
  <si>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</si>
  <si>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</si>
  <si>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</si>
  <si>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</si>
  <si>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</si>
  <si>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</si>
  <si>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</si>
  <si>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</si>
  <si>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</si>
  <si>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</si>
  <si>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</si>
  <si>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</si>
  <si>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</si>
  <si>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</si>
  <si>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</si>
  <si>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</si>
  <si>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</si>
  <si>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</si>
  <si>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</si>
  <si>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</si>
  <si>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</si>
  <si>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</si>
  <si>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</si>
  <si>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</si>
  <si>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</si>
  <si>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</si>
  <si>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</si>
  <si>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</si>
  <si>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</si>
  <si>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</si>
  <si>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</si>
  <si>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</si>
  <si>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</si>
  <si>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</si>
  <si>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</si>
  <si>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</si>
  <si>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</si>
  <si>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</si>
  <si>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</si>
  <si>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</si>
  <si>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</si>
  <si>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</si>
  <si>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</si>
  <si>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</si>
  <si>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</si>
  <si>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</si>
  <si>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</si>
  <si>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</si>
  <si>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</si>
  <si>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</si>
  <si>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</si>
  <si>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</si>
  <si>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</si>
  <si>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</si>
  <si>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</si>
  <si>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</si>
  <si>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</si>
  <si>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</si>
  <si>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</si>
  <si>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</si>
  <si>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</si>
  <si>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</si>
  <si>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</si>
  <si>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</si>
  <si>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</si>
  <si>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</si>
  <si>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</si>
  <si>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</si>
  <si>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</si>
  <si>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</si>
  <si>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</si>
  <si>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</si>
  <si>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</si>
  <si>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</si>
  <si>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</si>
  <si>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</si>
  <si>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</si>
  <si>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</si>
  <si>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</si>
  <si>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</si>
  <si>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</si>
  <si>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</si>
  <si>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</si>
  <si>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</si>
  <si>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</si>
  <si>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</si>
  <si>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</si>
  <si>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</si>
  <si>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</si>
  <si>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</si>
  <si>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</si>
  <si>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</si>
  <si>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</si>
  <si>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</si>
  <si>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</si>
  <si>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</si>
  <si>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</si>
  <si>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</si>
  <si>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</si>
  <si>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</si>
  <si>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</si>
  <si>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</si>
  <si>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</si>
  <si>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</si>
  <si>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</si>
  <si>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</si>
  <si>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</si>
  <si>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</si>
  <si>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</si>
  <si>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</si>
  <si>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</si>
  <si>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</si>
  <si>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</si>
  <si>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</si>
  <si>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</si>
  <si>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</si>
  <si>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</si>
  <si>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</si>
  <si>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</si>
  <si>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</si>
  <si>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</si>
  <si>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</si>
  <si>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</si>
  <si>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</si>
  <si>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</si>
  <si>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</si>
  <si>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</si>
  <si>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</si>
  <si>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</si>
  <si>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</si>
  <si>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</si>
  <si>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</si>
  <si>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</si>
  <si>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</si>
  <si>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</si>
  <si>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</si>
  <si>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</si>
  <si>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</si>
  <si>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</si>
  <si>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</si>
  <si>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</si>
  <si>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</si>
  <si>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</si>
  <si>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</si>
  <si>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</si>
  <si>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</si>
  <si>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</si>
  <si>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</si>
  <si>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</si>
  <si>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</si>
  <si>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</si>
  <si>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</si>
  <si>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</si>
  <si>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</si>
  <si>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</si>
  <si>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</si>
  <si>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</si>
  <si>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</si>
  <si>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</si>
  <si>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</si>
  <si>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</si>
  <si>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</si>
  <si>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21106582</t>
  </si>
  <si>
    <t>DIG-026490 - DIG-026491</t>
  </si>
  <si>
    <t>GILLHAM 18Y-312</t>
  </si>
  <si>
    <t>05-123-42863</t>
  </si>
  <si>
    <t>DIG-026490</t>
  </si>
  <si>
    <t>DIG-026491</t>
  </si>
  <si>
    <t>Bradenhead gas</t>
  </si>
  <si>
    <t>Production gas</t>
  </si>
  <si>
    <t>nd</t>
  </si>
  <si>
    <t>123-42863</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</si>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</sst>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GILLHAM 18Y-312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-46</c:v>
                </c:pt>
                <c:pt idx="1">
                  <c:v>-31.5</c:v>
                </c:pt>
                <c:pt idx="2">
                  <c:v>-29.4</c:v>
                </c:pt>
                <c:pt idx="3">
                  <c:v>-31.5</c:v>
                </c:pt>
                <c:pt idx="4">
                  <c:v>-28.6</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GILLHAM 18Y-312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-46.6</c:v>
                </c:pt>
                <c:pt idx="1">
                  <c:v>-30.5</c:v>
                </c:pt>
                <c:pt idx="2">
                  <c:v>-27.6</c:v>
                </c:pt>
                <c:pt idx="3">
                  <c:v>-30.3</c:v>
                </c:pt>
                <c:pt idx="4">
                  <c:v>-26.9</c:v>
                </c:pt>
                <c:pt idx="5">
                  <c:v>-27.5</c:v>
                </c:pt>
                <c:pt idx="6">
                  <c:v>-27.5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GILLHAM 18Y-312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83.150381118408689</c:v>
                </c:pt>
                <c:pt idx="1">
                  <c:v>8.6602691061759973</c:v>
                </c:pt>
                <c:pt idx="2">
                  <c:v>5.3579019868248041</c:v>
                </c:pt>
                <c:pt idx="3">
                  <c:v>0.91745235607960485</c:v>
                </c:pt>
                <c:pt idx="4">
                  <c:v>1.3959512142073298</c:v>
                </c:pt>
                <c:pt idx="5">
                  <c:v>0.25111303711661598</c:v>
                </c:pt>
                <c:pt idx="6">
                  <c:v>0.16197120438689863</c:v>
                </c:pt>
                <c:pt idx="7">
                  <c:v>0.10495997680005537</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GILLHAM 18Y-312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71.544121759446369</c:v>
                </c:pt>
                <c:pt idx="1">
                  <c:v>14.292151336110059</c:v>
                </c:pt>
                <c:pt idx="2">
                  <c:v>7.3587093819481888</c:v>
                </c:pt>
                <c:pt idx="3">
                  <c:v>1.2435115059637689</c:v>
                </c:pt>
                <c:pt idx="4">
                  <c:v>3.1744155738630426</c:v>
                </c:pt>
                <c:pt idx="5">
                  <c:v>0.9204982065955496</c:v>
                </c:pt>
                <c:pt idx="6">
                  <c:v>0.98624054096549429</c:v>
                </c:pt>
                <c:pt idx="7">
                  <c:v>0.48035169510752512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GILLHAM 18Y-312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16.849618881591304</c:v>
                </c:pt>
              </c:numCache>
            </c:numRef>
          </c:xVal>
          <c:yVal>
            <c:numRef>
              <c:f>'Data Summary'!$O$19</c:f>
              <c:numCache>
                <c:formatCode>0.0</c:formatCode>
                <c:ptCount val="1"/>
                <c:pt idx="0">
                  <c:v>-46</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GILLHAM 18Y-312 Production gas</c:v>
                </c:pt>
              </c:strCache>
            </c:strRef>
          </c:tx>
          <c:spPr>
            <a:ln w="28575">
              <a:noFill/>
            </a:ln>
          </c:spPr>
          <c:marker>
            <c:spPr>
              <a:ln>
                <a:solidFill>
                  <a:schemeClr val="tx1"/>
                </a:solidFill>
              </a:ln>
            </c:spPr>
          </c:marker>
          <c:xVal>
            <c:numRef>
              <c:f>'Data Summary'!$K$20</c:f>
              <c:numCache>
                <c:formatCode>0.0</c:formatCode>
                <c:ptCount val="1"/>
                <c:pt idx="0">
                  <c:v>28.455878240553627</c:v>
                </c:pt>
              </c:numCache>
            </c:numRef>
          </c:xVal>
          <c:yVal>
            <c:numRef>
              <c:f>'Data Summary'!$O$20</c:f>
              <c:numCache>
                <c:formatCode>0.0</c:formatCode>
                <c:ptCount val="1"/>
                <c:pt idx="0">
                  <c:v>-46.6</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GILLHAM 18Y-312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-31.5</c:v>
                </c:pt>
              </c:numCache>
            </c:numRef>
          </c:xVal>
          <c:yVal>
            <c:numRef>
              <c:f>'Data Summary'!$Q$19</c:f>
              <c:numCache>
                <c:formatCode>0.0</c:formatCode>
                <c:ptCount val="1"/>
                <c:pt idx="0">
                  <c:v>-29.4</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GILLHAM 18Y-312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-30.5</c:v>
                </c:pt>
              </c:numCache>
            </c:numRef>
          </c:xVal>
          <c:yVal>
            <c:numRef>
              <c:f>'Data Summary'!$Q$20</c:f>
              <c:numCache>
                <c:formatCode>0.0</c:formatCode>
                <c:ptCount val="1"/>
                <c:pt idx="0">
                  <c:v>-27.6</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GILLHAM 18Y-312 Bradenhead gas</c:v>
                </c:pt>
              </c:strCache>
            </c:strRef>
          </c:tx>
          <c:spPr>
            <a:ln>
              <a:noFill/>
            </a:ln>
          </c:spPr>
          <c:marker>
            <c:symbol val="diamond"/>
            <c:size val="8"/>
            <c:spPr>
              <a:ln>
                <a:solidFill>
                  <a:schemeClr val="tx1"/>
                </a:solidFill>
              </a:ln>
            </c:spPr>
          </c:marker>
          <c:xVal>
            <c:numRef>
              <c:f>'Data Summary'!$M$19</c:f>
              <c:numCache>
                <c:formatCode>0.0</c:formatCode>
                <c:ptCount val="1"/>
                <c:pt idx="0">
                  <c:v>11.356534322517527</c:v>
                </c:pt>
              </c:numCache>
            </c:numRef>
          </c:xVal>
          <c:yVal>
            <c:numRef>
              <c:f>'Data Summary'!$K$19</c:f>
              <c:numCache>
                <c:formatCode>0.0</c:formatCode>
                <c:ptCount val="1"/>
                <c:pt idx="0">
                  <c:v>16.849618881591304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GILLHAM 18Y-312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6.2730336472094335</c:v>
                </c:pt>
              </c:numCache>
            </c:numRef>
          </c:xVal>
          <c:yVal>
            <c:numRef>
              <c:f>'Data Summary'!$K$20</c:f>
              <c:numCache>
                <c:formatCode>0.0</c:formatCode>
                <c:ptCount val="1"/>
                <c:pt idx="0">
                  <c:v>28.455878240553627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GILLHAM 18Y-312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-243</c:v>
                </c:pt>
              </c:numCache>
            </c:numRef>
          </c:xVal>
          <c:yVal>
            <c:numRef>
              <c:f>'Data Summary'!$O$19</c:f>
              <c:numCache>
                <c:formatCode>0.0</c:formatCode>
                <c:ptCount val="1"/>
                <c:pt idx="0">
                  <c:v>-46</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GILLHAM 18Y-312 Production gas</c:v>
                </c:pt>
              </c:strCache>
            </c:strRef>
          </c:tx>
          <c:spPr>
            <a:ln w="28575">
              <a:noFill/>
            </a:ln>
          </c:spPr>
          <c:marker>
            <c:spPr>
              <a:ln>
                <a:solidFill>
                  <a:schemeClr val="tx1"/>
                </a:solidFill>
              </a:ln>
            </c:spPr>
          </c:marker>
          <c:xVal>
            <c:numRef>
              <c:f>'Data Summary'!$W$20</c:f>
              <c:numCache>
                <c:formatCode>0</c:formatCode>
                <c:ptCount val="1"/>
                <c:pt idx="0">
                  <c:v>-240</c:v>
                </c:pt>
              </c:numCache>
            </c:numRef>
          </c:xVal>
          <c:yVal>
            <c:numRef>
              <c:f>'Data Summary'!$O$20</c:f>
              <c:numCache>
                <c:formatCode>0.0</c:formatCode>
                <c:ptCount val="1"/>
                <c:pt idx="0">
                  <c:v>-46.6</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GILLHAM 18Y-312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-46</c:v>
                </c:pt>
              </c:numCache>
            </c:numRef>
          </c:xVal>
          <c:yVal>
            <c:numRef>
              <c:f>'Data Summary'!$L$19</c:f>
              <c:numCache>
                <c:formatCode>0.0</c:formatCode>
                <c:ptCount val="1"/>
                <c:pt idx="0">
                  <c:v>5.9316140862287829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GILLHAM 18Y-312 Production gas</c:v>
                </c:pt>
              </c:strCache>
            </c:strRef>
          </c:tx>
          <c:spPr>
            <a:ln w="28575">
              <a:noFill/>
            </a:ln>
          </c:spPr>
          <c:marker>
            <c:spPr>
              <a:ln>
                <a:solidFill>
                  <a:schemeClr val="tx1"/>
                </a:solidFill>
              </a:ln>
            </c:spPr>
          </c:marker>
          <c:xVal>
            <c:numRef>
              <c:f>'Data Summary'!$O$20</c:f>
              <c:numCache>
                <c:formatCode>0.0</c:formatCode>
                <c:ptCount val="1"/>
                <c:pt idx="0">
                  <c:v>-46.6</c:v>
                </c:pt>
              </c:numCache>
            </c:numRef>
          </c:xVal>
          <c:yVal>
            <c:numRef>
              <c:f>'Data Summary'!$L$20</c:f>
              <c:numCache>
                <c:formatCode>0.0</c:formatCode>
                <c:ptCount val="1"/>
                <c:pt idx="0">
                  <c:v>3.3044470005653794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©2021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2021</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8</xdr:col>
      <xdr:colOff>558176</xdr:colOff>
      <xdr:row>32</xdr:row>
      <xdr:rowOff>52916</xdr:rowOff>
    </xdr:to>
    <xdr:pic>
      <xdr:nvPicPr>
        <xdr:cNvPr id="2" name="Picture 1">
          <a:extLst>
            <a:ext uri="{FF2B5EF4-FFF2-40B4-BE49-F238E27FC236}">
              <a16:creationId xmlns:a16="http://schemas.microsoft.com/office/drawing/2014/main" id="{52454588-4DB5-413D-92E7-098BF722541D}"/>
            </a:ext>
          </a:extLst>
        </xdr:cNvPr>
        <xdr:cNvPicPr>
          <a:picLocks noChangeAspect="1"/>
        </xdr:cNvPicPr>
      </xdr:nvPicPr>
      <xdr:blipFill>
        <a:blip xmlns:r="http://schemas.openxmlformats.org/officeDocument/2006/relationships" r:embed="rId1"/>
        <a:stretch>
          <a:fillRect/>
        </a:stretch>
      </xdr:blipFill>
      <xdr:spPr>
        <a:xfrm rot="16200000">
          <a:off x="-340036" y="340037"/>
          <a:ext cx="6148916" cy="546884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1" activePane="bottomRight" state="frozen"/>
      <selection pane="topRight" activeCell="C1" sqref="C1"/>
      <selection pane="bottomLeft" activeCell="A12" sqref="A12"/>
      <selection pane="bottomRight" activeCell="Q27" sqref="Q27"/>
    </sheetView>
  </sheetViews>
  <sheetFormatPr defaultColWidth="10.7109375" defaultRowHeight="15" customHeight="1" x14ac:dyDescent="0.2"/>
  <cols>
    <col min="1" max="1" width="10.7109375" style="25" customWidth="1"/>
    <col min="2" max="2" width="12.28515625" style="25" bestFit="1" customWidth="1"/>
    <col min="3" max="3" width="30.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GILLHAM 18Y-312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21106582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DIG-026490 - DIG-026491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21106582</v>
      </c>
      <c r="B12" s="169" t="s">
        <v>211</v>
      </c>
      <c r="C12" s="170" t="str">
        <f>Cover!D24&amp;" "&amp;D12</f>
        <v>GILLHAM 18Y-312 Bradenhead gas</v>
      </c>
      <c r="D12" s="158" t="s">
        <v>213</v>
      </c>
      <c r="E12" s="172">
        <v>44494</v>
      </c>
      <c r="F12" s="185">
        <v>0.60416666666666663</v>
      </c>
      <c r="G12" s="95"/>
      <c r="H12" s="95"/>
      <c r="I12" s="113"/>
      <c r="J12" s="178">
        <v>44498</v>
      </c>
      <c r="K12" s="174">
        <v>67416.039999999994</v>
      </c>
      <c r="L12" s="174">
        <v>4957.95</v>
      </c>
      <c r="M12" s="174">
        <v>348.73</v>
      </c>
      <c r="N12" s="174">
        <v>504638.39</v>
      </c>
      <c r="O12" s="174">
        <v>52559.37</v>
      </c>
      <c r="P12" s="174">
        <v>32516.82</v>
      </c>
      <c r="Q12" s="174">
        <v>5567.97</v>
      </c>
      <c r="R12" s="174">
        <v>8472.43</v>
      </c>
      <c r="S12" s="174">
        <v>1524.35</v>
      </c>
      <c r="T12" s="174">
        <v>983.28</v>
      </c>
      <c r="U12" s="174">
        <v>637.4</v>
      </c>
      <c r="V12" s="174" t="s">
        <v>215</v>
      </c>
      <c r="W12" s="174" t="s">
        <v>215</v>
      </c>
      <c r="X12" s="175">
        <v>340463.03</v>
      </c>
      <c r="Y12" s="165">
        <v>83.150381118408689</v>
      </c>
      <c r="Z12" s="97">
        <v>8.6602691061759973</v>
      </c>
      <c r="AA12" s="97">
        <v>5.3579019868248041</v>
      </c>
      <c r="AB12" s="97">
        <v>0.91745235607960485</v>
      </c>
      <c r="AC12" s="97">
        <v>1.3959512142073298</v>
      </c>
      <c r="AD12" s="97">
        <v>0.25111303711661598</v>
      </c>
      <c r="AE12" s="97">
        <v>0.16197120438689863</v>
      </c>
      <c r="AF12" s="139">
        <v>0.10495997680005537</v>
      </c>
      <c r="AG12" s="137">
        <v>1093.8434889445737</v>
      </c>
      <c r="AH12" s="115">
        <v>1224.7960658957518</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21106582</v>
      </c>
      <c r="B13" s="168" t="s">
        <v>212</v>
      </c>
      <c r="C13" s="171" t="str">
        <f>Cover!D24&amp;" "&amp; D13</f>
        <v>GILLHAM 18Y-312 Production gas</v>
      </c>
      <c r="D13" s="164" t="s">
        <v>214</v>
      </c>
      <c r="E13" s="173">
        <v>44494</v>
      </c>
      <c r="F13" s="186">
        <v>0.59722222222222221</v>
      </c>
      <c r="G13" s="109"/>
      <c r="H13" s="109"/>
      <c r="I13" s="114"/>
      <c r="J13" s="179">
        <v>44498</v>
      </c>
      <c r="K13" s="176">
        <v>19588.09</v>
      </c>
      <c r="L13" s="176">
        <v>4580.87</v>
      </c>
      <c r="M13" s="176">
        <v>25244.38</v>
      </c>
      <c r="N13" s="176">
        <v>677979.65</v>
      </c>
      <c r="O13" s="176">
        <v>135437.6</v>
      </c>
      <c r="P13" s="176">
        <v>69733.72</v>
      </c>
      <c r="Q13" s="176">
        <v>11783.63</v>
      </c>
      <c r="R13" s="176">
        <v>30082.31</v>
      </c>
      <c r="S13" s="176">
        <v>8722.92</v>
      </c>
      <c r="T13" s="176">
        <v>9345.94</v>
      </c>
      <c r="U13" s="176">
        <v>4551.57</v>
      </c>
      <c r="V13" s="176" t="s">
        <v>215</v>
      </c>
      <c r="W13" s="176" t="s">
        <v>215</v>
      </c>
      <c r="X13" s="177" t="s">
        <v>215</v>
      </c>
      <c r="Y13" s="166">
        <v>71.544121759446369</v>
      </c>
      <c r="Z13" s="112">
        <v>14.292151336110059</v>
      </c>
      <c r="AA13" s="112">
        <v>7.3587093819481888</v>
      </c>
      <c r="AB13" s="112">
        <v>1.2435115059637689</v>
      </c>
      <c r="AC13" s="112">
        <v>3.1744155738630426</v>
      </c>
      <c r="AD13" s="112">
        <v>0.9204982065955496</v>
      </c>
      <c r="AE13" s="112">
        <v>0.98624054096549429</v>
      </c>
      <c r="AF13" s="140">
        <v>0.48035169510752512</v>
      </c>
      <c r="AG13" s="138">
        <v>1334.3561568503949</v>
      </c>
      <c r="AH13" s="116">
        <v>1403.8817122343003</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6" t="s">
        <v>2</v>
      </c>
      <c r="Y16" s="196"/>
      <c r="Z16" s="197"/>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8"/>
      <c r="Y17" s="198"/>
      <c r="Z17" s="199"/>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21106582</v>
      </c>
      <c r="B19" s="95" t="str">
        <f t="shared" si="0"/>
        <v>DIG-026490</v>
      </c>
      <c r="C19" s="95" t="str">
        <f t="shared" si="0"/>
        <v>GILLHAM 18Y-312 Bradenhead gas</v>
      </c>
      <c r="D19" s="96" t="str">
        <f t="shared" si="0"/>
        <v>Bradenhead gas</v>
      </c>
      <c r="E19" s="96">
        <f t="shared" si="0"/>
        <v>44494</v>
      </c>
      <c r="F19" s="183">
        <f t="shared" si="0"/>
        <v>0.60416666666666663</v>
      </c>
      <c r="G19" s="98"/>
      <c r="H19" s="98"/>
      <c r="I19" s="117"/>
      <c r="J19" s="118">
        <v>606898</v>
      </c>
      <c r="K19" s="90">
        <v>16.849618881591304</v>
      </c>
      <c r="L19" s="90">
        <v>5.9316140862287829</v>
      </c>
      <c r="M19" s="119">
        <v>11.356534322517527</v>
      </c>
      <c r="N19" s="181">
        <v>44502</v>
      </c>
      <c r="O19" s="188">
        <v>-46</v>
      </c>
      <c r="P19" s="188">
        <v>-31.5</v>
      </c>
      <c r="Q19" s="188">
        <v>-29.4</v>
      </c>
      <c r="R19" s="190">
        <v>-31.5</v>
      </c>
      <c r="S19" s="191">
        <v>-28.6</v>
      </c>
      <c r="T19" s="188"/>
      <c r="U19" s="188"/>
      <c r="V19" s="192"/>
      <c r="W19" s="194">
        <v>-243</v>
      </c>
      <c r="X19" s="200"/>
      <c r="Y19" s="201"/>
      <c r="Z19" s="202"/>
      <c r="AC19" s="145" t="s">
        <v>62</v>
      </c>
      <c r="AF19" s="127">
        <v>0.72253659203565868</v>
      </c>
      <c r="AG19" s="124">
        <v>0.69179208374942713</v>
      </c>
      <c r="AR19" s="21"/>
      <c r="CF19" s="52"/>
      <c r="CG19" s="21"/>
    </row>
    <row r="20" spans="1:85" ht="15" customHeight="1" thickBot="1" x14ac:dyDescent="0.25">
      <c r="A20" s="142" t="str">
        <f t="shared" si="0"/>
        <v>21106582</v>
      </c>
      <c r="B20" s="109" t="str">
        <f t="shared" si="0"/>
        <v>DIG-026491</v>
      </c>
      <c r="C20" s="109" t="str">
        <f t="shared" si="0"/>
        <v>GILLHAM 18Y-312 Production gas</v>
      </c>
      <c r="D20" s="110" t="str">
        <f t="shared" si="0"/>
        <v>Production gas</v>
      </c>
      <c r="E20" s="173">
        <f t="shared" si="0"/>
        <v>44494</v>
      </c>
      <c r="F20" s="184">
        <f t="shared" si="0"/>
        <v>0.59722222222222221</v>
      </c>
      <c r="G20" s="109"/>
      <c r="H20" s="109"/>
      <c r="I20" s="114"/>
      <c r="J20" s="120">
        <v>947639</v>
      </c>
      <c r="K20" s="111">
        <v>28.455878240553627</v>
      </c>
      <c r="L20" s="111">
        <v>3.3044470005653794</v>
      </c>
      <c r="M20" s="121">
        <v>6.2730336472094335</v>
      </c>
      <c r="N20" s="182">
        <v>44502</v>
      </c>
      <c r="O20" s="189">
        <v>-46.6</v>
      </c>
      <c r="P20" s="189">
        <v>-30.5</v>
      </c>
      <c r="Q20" s="189">
        <v>-27.6</v>
      </c>
      <c r="R20" s="189">
        <v>-30.3</v>
      </c>
      <c r="S20" s="189">
        <v>-26.9</v>
      </c>
      <c r="T20" s="189">
        <v>-27.5</v>
      </c>
      <c r="U20" s="189">
        <v>-27.5</v>
      </c>
      <c r="V20" s="193">
        <v>2.2000000000000002</v>
      </c>
      <c r="W20" s="195">
        <v>-240</v>
      </c>
      <c r="X20" s="203"/>
      <c r="Y20" s="204"/>
      <c r="Z20" s="205"/>
      <c r="AC20" s="145" t="s">
        <v>60</v>
      </c>
      <c r="AF20" s="123">
        <v>0.82957652872824306</v>
      </c>
      <c r="AG20" s="125">
        <v>0.80703111492724744</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44494.604166666664</v>
      </c>
      <c r="D4" s="150" t="s">
        <v>216</v>
      </c>
      <c r="E4" s="102" t="s">
        <v>211</v>
      </c>
      <c r="F4" s="156" t="s">
        <v>217</v>
      </c>
      <c r="G4" s="100" t="s">
        <v>98</v>
      </c>
      <c r="I4" s="100"/>
      <c r="J4" s="150" t="s">
        <v>209</v>
      </c>
      <c r="K4" s="155">
        <v>44495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0.48599999999999999</v>
      </c>
      <c r="H8" s="151" t="s">
        <v>220</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3.4000000000000002E-2</v>
      </c>
      <c r="H9" s="160" t="s">
        <v>220</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6.609</v>
      </c>
      <c r="H10" s="160" t="s">
        <v>220</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33.375999999999998</v>
      </c>
      <c r="H12" s="160" t="s">
        <v>220</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49.47</v>
      </c>
      <c r="H13" s="160" t="s">
        <v>220</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5.1520000000000001</v>
      </c>
      <c r="H14" s="160" t="s">
        <v>220</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3.1880000000000002</v>
      </c>
      <c r="H16" s="160" t="s">
        <v>220</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0.54600000000000004</v>
      </c>
      <c r="H17" s="160" t="s">
        <v>220</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0.83099999999999996</v>
      </c>
      <c r="H18" s="160" t="s">
        <v>220</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0.14899999999999999</v>
      </c>
      <c r="H19" s="160" t="s">
        <v>220</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9.6000000000000002E-2</v>
      </c>
      <c r="H20" s="160" t="s">
        <v>220</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6.2E-2</v>
      </c>
      <c r="H21" s="160" t="s">
        <v>220</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-46</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-243</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-31.5</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-29.4</v>
      </c>
      <c r="H25" s="151"/>
      <c r="K25" s="150"/>
      <c r="T25" s="159" t="s">
        <v>207</v>
      </c>
    </row>
    <row r="26" spans="1:20" x14ac:dyDescent="0.25">
      <c r="B26" s="152" t="s">
        <v>166</v>
      </c>
      <c r="C26" s="153" t="s">
        <v>167</v>
      </c>
      <c r="D26" s="149" t="s">
        <v>136</v>
      </c>
      <c r="E26" s="146"/>
      <c r="F26" s="153" t="s">
        <v>159</v>
      </c>
      <c r="G26" s="154">
        <v>-31.5</v>
      </c>
      <c r="H26" s="151"/>
      <c r="K26" s="187" t="s">
        <v>206</v>
      </c>
      <c r="T26" s="159" t="s">
        <v>207</v>
      </c>
    </row>
    <row r="27" spans="1:20" x14ac:dyDescent="0.25">
      <c r="B27" s="152" t="s">
        <v>168</v>
      </c>
      <c r="C27" s="153" t="s">
        <v>169</v>
      </c>
      <c r="D27" s="149" t="s">
        <v>136</v>
      </c>
      <c r="E27" s="146"/>
      <c r="F27" s="153" t="s">
        <v>159</v>
      </c>
      <c r="G27" s="154">
        <v>-28.6</v>
      </c>
      <c r="H27" s="151"/>
      <c r="K27" s="180"/>
      <c r="T27" s="159" t="s">
        <v>207</v>
      </c>
    </row>
    <row r="28" spans="1:20" x14ac:dyDescent="0.25">
      <c r="B28" s="161" t="s">
        <v>191</v>
      </c>
      <c r="C28" s="162" t="s">
        <v>192</v>
      </c>
      <c r="D28" s="159" t="s">
        <v>136</v>
      </c>
      <c r="E28" s="157"/>
      <c r="F28" s="162" t="s">
        <v>193</v>
      </c>
      <c r="G28" s="163">
        <v>1093.8434889445737</v>
      </c>
      <c r="H28" s="160"/>
      <c r="T28" s="159" t="s">
        <v>207</v>
      </c>
    </row>
    <row r="29" spans="1:20" x14ac:dyDescent="0.25">
      <c r="B29" s="161" t="s">
        <v>194</v>
      </c>
      <c r="C29" s="162" t="s">
        <v>195</v>
      </c>
      <c r="D29" s="159" t="s">
        <v>136</v>
      </c>
      <c r="E29" s="157"/>
      <c r="F29" s="162" t="s">
        <v>205</v>
      </c>
      <c r="G29" s="167">
        <v>0.72253659203565868</v>
      </c>
      <c r="H29" s="160"/>
      <c r="T29"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C4" sqref="C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c r="C4" s="106">
        <v>44494.597222222219</v>
      </c>
      <c r="D4" s="150" t="s">
        <v>216</v>
      </c>
      <c r="E4" s="102" t="s">
        <v>212</v>
      </c>
      <c r="F4" s="156" t="s">
        <v>218</v>
      </c>
      <c r="G4" s="100" t="s">
        <v>98</v>
      </c>
      <c r="I4" s="100"/>
      <c r="J4" s="150" t="s">
        <v>209</v>
      </c>
      <c r="K4" s="155">
        <v>44495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0.45900000000000002</v>
      </c>
      <c r="H8" s="160" t="s">
        <v>220</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2.532</v>
      </c>
      <c r="H9" s="160" t="s">
        <v>220</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1.9650000000000001</v>
      </c>
      <c r="H10" s="160" t="s">
        <v>220</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67.998999999999995</v>
      </c>
      <c r="H13" s="160" t="s">
        <v>220</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13.584</v>
      </c>
      <c r="H14" s="160" t="s">
        <v>220</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6.9939999999999998</v>
      </c>
      <c r="H16" s="160" t="s">
        <v>220</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1.1819999999999999</v>
      </c>
      <c r="H17" s="160" t="s">
        <v>220</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3.0169999999999999</v>
      </c>
      <c r="H18" s="160" t="s">
        <v>220</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0.875</v>
      </c>
      <c r="H19" s="160" t="s">
        <v>220</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0.93700000000000006</v>
      </c>
      <c r="H20" s="160" t="s">
        <v>220</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0.45700000000000002</v>
      </c>
      <c r="H21" s="160" t="s">
        <v>220</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-46.6</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-240</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-30.5</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-27.6</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-30.3</v>
      </c>
      <c r="H26" s="160"/>
      <c r="I26" s="107"/>
      <c r="J26" s="150"/>
      <c r="K26" s="150"/>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-26.9</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-27.5</v>
      </c>
      <c r="H28" s="160"/>
      <c r="I28" s="107"/>
      <c r="J28" s="150"/>
      <c r="K28" s="150"/>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-27.5</v>
      </c>
      <c r="H29" s="160"/>
      <c r="I29" s="107"/>
      <c r="J29" s="150"/>
      <c r="K29" s="150"/>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2.2000000000000002</v>
      </c>
      <c r="H30" s="160"/>
      <c r="I30" s="107"/>
      <c r="J30" s="150"/>
      <c r="K30" s="150"/>
      <c r="M30" s="150"/>
      <c r="N30" s="150"/>
      <c r="O30" s="150"/>
      <c r="P30" s="104"/>
      <c r="Q30" s="104"/>
      <c r="R30" s="104"/>
      <c r="S30" s="150"/>
      <c r="T30" s="159" t="s">
        <v>207</v>
      </c>
    </row>
    <row r="31" spans="1:20" x14ac:dyDescent="0.25">
      <c r="B31" s="161" t="s">
        <v>191</v>
      </c>
      <c r="C31" s="162" t="s">
        <v>192</v>
      </c>
      <c r="D31" s="159" t="s">
        <v>136</v>
      </c>
      <c r="E31" s="157"/>
      <c r="F31" s="162" t="s">
        <v>193</v>
      </c>
      <c r="G31" s="163">
        <v>1334.3561568503949</v>
      </c>
      <c r="H31" s="160"/>
      <c r="K31" s="150"/>
      <c r="T31" s="159" t="s">
        <v>207</v>
      </c>
    </row>
    <row r="32" spans="1:20" x14ac:dyDescent="0.25">
      <c r="B32" s="161" t="s">
        <v>194</v>
      </c>
      <c r="C32" s="162" t="s">
        <v>195</v>
      </c>
      <c r="D32" s="159" t="s">
        <v>136</v>
      </c>
      <c r="E32" s="157"/>
      <c r="F32" s="162" t="s">
        <v>205</v>
      </c>
      <c r="G32" s="167">
        <v>0.82957652872824306</v>
      </c>
      <c r="H32" s="160"/>
      <c r="K32" s="15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90" zoomScaleNormal="90" workbookViewId="0">
      <selection activeCell="K28" sqref="K28"/>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Kelsey Marzolf</cp:lastModifiedBy>
  <cp:lastPrinted>2014-01-27T19:05:32Z</cp:lastPrinted>
  <dcterms:created xsi:type="dcterms:W3CDTF">2011-11-29T19:20:00Z</dcterms:created>
  <dcterms:modified xsi:type="dcterms:W3CDTF">2021-11-09T20:31:04Z</dcterms:modified>
</cp:coreProperties>
</file>