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0626C2A5-925C-4A9B-886E-9D8C1047213D}" xr6:coauthVersionLast="46"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<sst xmlns="http://schemas.openxmlformats.org/spreadsheetml/2006/main" count="591" uniqueCount="222">
  <si>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</si>
  <si>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</si>
  <si>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</si>
  <si>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</si>
  <si>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</si>
  <si>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</si>
  <si>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</si>
  <si>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</si>
  <si>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</si>
  <si>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</si>
  <si>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</si>
  <si>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</si>
  <si>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</si>
  <si>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</si>
  <si>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</si>
  <si>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</si>
  <si>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</si>
  <si>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</si>
  <si>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</si>
  <si>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</si>
  <si>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</si>
  <si>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</si>
  <si>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</si>
  <si>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</si>
  <si>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</si>
  <si>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</si>
  <si>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</si>
  <si>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</si>
  <si>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</si>
  <si>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</si>
  <si>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</si>
  <si>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</si>
  <si>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</si>
  <si>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</si>
  <si>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</si>
  <si>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</si>
  <si>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</si>
  <si>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</si>
  <si>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</si>
  <si>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</si>
  <si>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</si>
  <si>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</si>
  <si>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</si>
  <si>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</si>
  <si>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</si>
  <si>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</si>
  <si>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</si>
  <si>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</si>
  <si>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</si>
  <si>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</si>
  <si>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</si>
  <si>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</si>
  <si>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</si>
  <si>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</si>
  <si>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</si>
  <si>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</si>
  <si>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</si>
  <si>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</si>
  <si>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</si>
  <si>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</si>
  <si>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</si>
  <si>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</si>
  <si>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</si>
  <si>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</si>
  <si>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</si>
  <si>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</si>
  <si>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</si>
  <si>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</si>
  <si>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</si>
  <si>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</si>
  <si>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</si>
  <si>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</si>
  <si>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</si>
  <si>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</si>
  <si>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</si>
  <si>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</si>
  <si>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</si>
  <si>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</si>
  <si>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</si>
  <si>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</si>
  <si>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</si>
  <si>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</si>
  <si>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</si>
  <si>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</si>
  <si>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</si>
  <si>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</si>
  <si>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</si>
  <si>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</si>
  <si>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</si>
  <si>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</si>
  <si>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</si>
  <si>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</si>
  <si>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</si>
  <si>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</si>
  <si>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</si>
  <si>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</si>
  <si>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</si>
  <si>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</si>
  <si>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</si>
  <si>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</si>
  <si>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</si>
  <si>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</si>
  <si>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</si>
  <si>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</si>
  <si>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</si>
  <si>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</si>
  <si>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</si>
  <si>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</si>
  <si>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</si>
  <si>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</si>
  <si>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</si>
  <si>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</si>
  <si>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</si>
  <si>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</si>
  <si>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</si>
  <si>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</si>
  <si>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</si>
  <si>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</si>
  <si>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</si>
  <si>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</si>
  <si>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</si>
  <si>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</si>
  <si>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</si>
  <si>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</si>
  <si>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</si>
  <si>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</si>
  <si>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</si>
  <si>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</si>
  <si>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</si>
  <si>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</si>
  <si>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</si>
  <si>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</si>
  <si>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</si>
  <si>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</si>
  <si>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</si>
  <si>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</si>
  <si>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</si>
  <si>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</si>
  <si>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</si>
  <si>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</si>
  <si>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</si>
  <si>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</si>
  <si>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</si>
  <si>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</si>
  <si>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</si>
  <si>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</si>
  <si>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</si>
  <si>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</si>
  <si>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</si>
  <si>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</si>
  <si>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</si>
  <si>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</si>
  <si>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</si>
  <si>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</si>
  <si>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</si>
  <si>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</si>
  <si>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</si>
  <si>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</si>
  <si>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</si>
  <si>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</si>
  <si>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</si>
  <si>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</si>
  <si>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</si>
  <si>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</si>
  <si>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</si>
  <si>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</si>
  <si>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</si>
  <si>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</si>
  <si>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</si>
  <si>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</si>
  <si>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</si>
  <si>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</si>
  <si>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</si>
  <si>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</si>
  <si>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</si>
  <si>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</si>
  <si>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</si>
  <si>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</si>
  <si>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</si>
  <si>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</si>
  <si>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</si>
  <si>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</si>
  <si>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</si>
  <si>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</si>
  <si>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</si>
  <si>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</si>
  <si>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</si>
  <si>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</si>
  <si>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</si>
  <si>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</si>
  <si>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</si>
  <si>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</si>
  <si>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</si>
  <si>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</si>
  <si>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</si>
  <si>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</si>
  <si>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</si>
  <si>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</si>
  <si>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</si>
  <si>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</si>
  <si>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</si>
  <si>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</si>
  <si>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</si>
  <si>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</si>
  <si>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</si>
  <si>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</si>
  <si>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21055812</t>
  </si>
  <si>
    <t>DIG-025467 - DIG-025468</t>
  </si>
  <si>
    <t>BATH-SCHMIER 5N</t>
  </si>
  <si>
    <t>05-123-45067</t>
  </si>
  <si>
    <t>DIG-025467</t>
  </si>
  <si>
    <t>DIG-025468</t>
  </si>
  <si>
    <t>Bradenhead gas</t>
  </si>
  <si>
    <t>Production gas</t>
  </si>
  <si>
    <t>nd</t>
  </si>
  <si>
    <t>123-45067</t>
  </si>
  <si>
    <t>BDH</t>
  </si>
  <si>
    <t>PRDG</t>
  </si>
  <si>
    <t>WSP</t>
  </si>
  <si>
    <t>Low Signal</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</si>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</sst>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9">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BATH-SCHMIER 5N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-45.7</c:v>
                </c:pt>
                <c:pt idx="1">
                  <c:v>-30.9</c:v>
                </c:pt>
                <c:pt idx="2">
                  <c:v>-28.2</c:v>
                </c:pt>
                <c:pt idx="3">
                  <c:v>-30.7</c:v>
                </c:pt>
                <c:pt idx="4">
                  <c:v>-28.2</c:v>
                </c:pt>
                <c:pt idx="5">
                  <c:v>-28</c:v>
                </c:pt>
                <c:pt idx="6">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BATH-SCHMIER 5N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-46.7</c:v>
                </c:pt>
                <c:pt idx="1">
                  <c:v>-30.7</c:v>
                </c:pt>
                <c:pt idx="2">
                  <c:v>-27.5</c:v>
                </c:pt>
                <c:pt idx="3">
                  <c:v>-30.9</c:v>
                </c:pt>
                <c:pt idx="4">
                  <c:v>-27.4</c:v>
                </c:pt>
                <c:pt idx="5">
                  <c:v>-28</c:v>
                </c:pt>
                <c:pt idx="6">
                  <c:v>-28.1</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BATH-SCHMIER 5N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72.795817742119965</c:v>
                </c:pt>
                <c:pt idx="1">
                  <c:v>12.911771434173762</c:v>
                </c:pt>
                <c:pt idx="2">
                  <c:v>6.9826508603081754</c:v>
                </c:pt>
                <c:pt idx="3">
                  <c:v>1.2034510367816467</c:v>
                </c:pt>
                <c:pt idx="4">
                  <c:v>2.8294988480203926</c:v>
                </c:pt>
                <c:pt idx="5">
                  <c:v>1.0164586022647428</c:v>
                </c:pt>
                <c:pt idx="6">
                  <c:v>1.0880488243271949</c:v>
                </c:pt>
                <c:pt idx="7">
                  <c:v>1.1723026520041178</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BATH-SCHMIER 5N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76.841615183013275</c:v>
                </c:pt>
                <c:pt idx="1">
                  <c:v>13.375008500687901</c:v>
                </c:pt>
                <c:pt idx="2">
                  <c:v>5.8699211659281962</c:v>
                </c:pt>
                <c:pt idx="3">
                  <c:v>0.82286658889627073</c:v>
                </c:pt>
                <c:pt idx="4">
                  <c:v>1.8578057239708936</c:v>
                </c:pt>
                <c:pt idx="5">
                  <c:v>0.42090175297262516</c:v>
                </c:pt>
                <c:pt idx="6">
                  <c:v>0.46892410062722001</c:v>
                </c:pt>
                <c:pt idx="7">
                  <c:v>0.3429569839036205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BATH-SCHMIER 5N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27.204182257880031</c:v>
                </c:pt>
              </c:numCache>
            </c:numRef>
          </c:xVal>
          <c:yVal>
            <c:numRef>
              <c:f>'Data Summary'!$O$19</c:f>
              <c:numCache>
                <c:formatCode>0.0</c:formatCode>
                <c:ptCount val="1"/>
                <c:pt idx="0">
                  <c:v>-45.7</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BATH-SCHMIER 5N Production gas</c:v>
                </c:pt>
              </c:strCache>
            </c:strRef>
          </c:tx>
          <c:spPr>
            <a:ln w="28575">
              <a:noFill/>
            </a:ln>
          </c:spPr>
          <c:marker>
            <c:spPr>
              <a:ln>
                <a:solidFill>
                  <a:schemeClr val="tx1"/>
                </a:solidFill>
              </a:ln>
            </c:spPr>
          </c:marker>
          <c:xVal>
            <c:numRef>
              <c:f>'Data Summary'!$K$20</c:f>
              <c:numCache>
                <c:formatCode>0.0</c:formatCode>
                <c:ptCount val="1"/>
                <c:pt idx="0">
                  <c:v>23.158384816986729</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BATH-SCHMIER 5N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-30.9</c:v>
                </c:pt>
              </c:numCache>
            </c:numRef>
          </c:xVal>
          <c:yVal>
            <c:numRef>
              <c:f>'Data Summary'!$Q$19</c:f>
              <c:numCache>
                <c:formatCode>0.0</c:formatCode>
                <c:ptCount val="1"/>
                <c:pt idx="0">
                  <c:v>-28.2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BATH-SCHMIER 5N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-30.7</c:v>
                </c:pt>
              </c:numCache>
            </c:numRef>
          </c:xVal>
          <c:yVal>
            <c:numRef>
              <c:f>'Data Summary'!$Q$20</c:f>
              <c:numCache>
                <c:formatCode>0.0</c:formatCode>
                <c:ptCount val="1"/>
                <c:pt idx="0">
                  <c:v>-27.5</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BATH-SCHMIER 5N Bradenhead gas</c:v>
                </c:pt>
              </c:strCache>
            </c:strRef>
          </c:tx>
          <c:spPr>
            <a:ln>
              <a:noFill/>
            </a:ln>
          </c:spPr>
          <c:marker>
            <c:symbol val="diamond"/>
            <c:size val="8"/>
            <c:spPr>
              <a:ln>
                <a:solidFill>
                  <a:schemeClr val="tx1"/>
                </a:solidFill>
              </a:ln>
            </c:spPr>
          </c:marker>
          <c:xVal>
            <c:numRef>
              <c:f>'Data Summary'!$M$19</c:f>
              <c:numCache>
                <c:formatCode>0.0</c:formatCode>
                <c:ptCount val="1"/>
                <c:pt idx="0">
                  <c:v>6.5325367790145563</c:v>
                </c:pt>
              </c:numCache>
            </c:numRef>
          </c:xVal>
          <c:yVal>
            <c:numRef>
              <c:f>'Data Summary'!$K$19</c:f>
              <c:numCache>
                <c:formatCode>0.0</c:formatCode>
                <c:ptCount val="1"/>
                <c:pt idx="0">
                  <c:v>27.204182257880031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BATH-SCHMIER 5N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9.5564212252859289</c:v>
                </c:pt>
              </c:numCache>
            </c:numRef>
          </c:xVal>
          <c:yVal>
            <c:numRef>
              <c:f>'Data Summary'!$K$20</c:f>
              <c:numCache>
                <c:formatCode>0.0</c:formatCode>
                <c:ptCount val="1"/>
                <c:pt idx="0">
                  <c:v>23.158384816986729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BATH-SCHMIER 5N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-241</c:v>
                </c:pt>
              </c:numCache>
            </c:numRef>
          </c:xVal>
          <c:yVal>
            <c:numRef>
              <c:f>'Data Summary'!$O$19</c:f>
              <c:numCache>
                <c:formatCode>0.0</c:formatCode>
                <c:ptCount val="1"/>
                <c:pt idx="0">
                  <c:v>-45.7</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BATH-SCHMIER 5N Production gas</c:v>
                </c:pt>
              </c:strCache>
            </c:strRef>
          </c:tx>
          <c:spPr>
            <a:ln w="28575">
              <a:noFill/>
            </a:ln>
          </c:spPr>
          <c:marker>
            <c:spPr>
              <a:ln>
                <a:solidFill>
                  <a:schemeClr val="tx1"/>
                </a:solidFill>
              </a:ln>
            </c:spPr>
          </c:marker>
          <c:xVal>
            <c:numRef>
              <c:f>'Data Summary'!$W$20</c:f>
              <c:numCache>
                <c:formatCode>0</c:formatCode>
                <c:ptCount val="1"/>
                <c:pt idx="0">
                  <c:v>-244</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BATH-SCHMIER 5N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-45.7</c:v>
                </c:pt>
              </c:numCache>
            </c:numRef>
          </c:xVal>
          <c:yVal>
            <c:numRef>
              <c:f>'Data Summary'!$L$19</c:f>
              <c:numCache>
                <c:formatCode>0.0</c:formatCode>
                <c:ptCount val="1"/>
                <c:pt idx="0">
                  <c:v>3.6591068926043229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BATH-SCHMIER 5N Production gas</c:v>
                </c:pt>
              </c:strCache>
            </c:strRef>
          </c:tx>
          <c:spPr>
            <a:ln w="28575">
              <a:noFill/>
            </a:ln>
          </c:spPr>
          <c:marker>
            <c:spPr>
              <a:ln>
                <a:solidFill>
                  <a:schemeClr val="tx1"/>
                </a:solidFill>
              </a:ln>
            </c:spPr>
          </c:marker>
          <c:xVal>
            <c:numRef>
              <c:f>'Data Summary'!$O$20</c:f>
              <c:numCache>
                <c:formatCode>0.0</c:formatCode>
                <c:ptCount val="1"/>
                <c:pt idx="0">
                  <c:v>-46.7</c:v>
                </c:pt>
              </c:numCache>
            </c:numRef>
          </c:xVal>
          <c:yVal>
            <c:numRef>
              <c:f>'Data Summary'!$L$20</c:f>
              <c:numCache>
                <c:formatCode>0.0</c:formatCode>
                <c:ptCount val="1"/>
                <c:pt idx="0">
                  <c:v>3.9928239029269781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542925</xdr:colOff>
      <xdr:row>6</xdr:row>
      <xdr:rowOff>0</xdr:rowOff>
    </xdr:from>
    <xdr:to>
      <xdr:col>17</xdr:col>
      <xdr:colOff>590549</xdr:colOff>
      <xdr:row>34</xdr:row>
      <xdr:rowOff>152400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333375</xdr:colOff>
      <xdr:row>5</xdr:row>
      <xdr:rowOff>112636</xdr:rowOff>
    </xdr:from>
    <xdr:to>
      <xdr:col>11</xdr:col>
      <xdr:colOff>107308</xdr:colOff>
      <xdr:row>34</xdr:row>
      <xdr:rowOff>158267</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276225</xdr:colOff>
      <xdr:row>5</xdr:row>
      <xdr:rowOff>32325</xdr:rowOff>
    </xdr:from>
    <xdr:to>
      <xdr:col>5</xdr:col>
      <xdr:colOff>141060</xdr:colOff>
      <xdr:row>34</xdr:row>
      <xdr:rowOff>152400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114300</xdr:colOff>
      <xdr:row>5</xdr:row>
      <xdr:rowOff>161925</xdr:rowOff>
    </xdr:from>
    <xdr:to>
      <xdr:col>23</xdr:col>
      <xdr:colOff>88069</xdr:colOff>
      <xdr:row>34</xdr:row>
      <xdr:rowOff>152400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301623</xdr:colOff>
      <xdr:row>43</xdr:row>
      <xdr:rowOff>0</xdr:rowOff>
    </xdr:from>
    <xdr:to>
      <xdr:col>5</xdr:col>
      <xdr:colOff>476249</xdr:colOff>
      <xdr:row>71</xdr:row>
      <xdr:rowOff>102293</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543424" y="8254813"/>
    <xdr:ext cx="4067227" cy="5446287"/>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382124" y="8143875"/>
    <xdr:ext cx="7587503" cy="5426758"/>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28</xdr:col>
      <xdr:colOff>370667</xdr:colOff>
      <xdr:row>67</xdr:row>
      <xdr:rowOff>33163</xdr:rowOff>
    </xdr:to>
    <xdr:pic>
      <xdr:nvPicPr>
        <xdr:cNvPr id="2" name="Picture 1">
          <a:extLst>
            <a:ext uri="{FF2B5EF4-FFF2-40B4-BE49-F238E27FC236}">
              <a16:creationId xmlns:a16="http://schemas.microsoft.com/office/drawing/2014/main" id="{19EC9C61-8FDE-4458-8383-B8315571CF44}"/>
            </a:ext>
          </a:extLst>
        </xdr:cNvPr>
        <xdr:cNvPicPr>
          <a:picLocks noChangeAspect="1"/>
        </xdr:cNvPicPr>
      </xdr:nvPicPr>
      <xdr:blipFill>
        <a:blip xmlns:r="http://schemas.openxmlformats.org/officeDocument/2006/relationships" r:embed="rId1"/>
        <a:stretch>
          <a:fillRect/>
        </a:stretch>
      </xdr:blipFill>
      <xdr:spPr>
        <a:xfrm>
          <a:off x="0" y="0"/>
          <a:ext cx="17352381" cy="1305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C26" sqref="C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208</v>
      </c>
      <c r="E24" s="43"/>
      <c r="F24" s="45"/>
      <c r="G24" s="37"/>
      <c r="H24" s="37"/>
      <c r="I24" s="37"/>
      <c r="J24" s="36"/>
    </row>
    <row r="25" spans="1:10" ht="15" customHeight="1" x14ac:dyDescent="0.25">
      <c r="A25" s="36"/>
      <c r="B25" s="43" t="s">
        <v>204</v>
      </c>
      <c r="C25" s="46"/>
      <c r="D25" s="43" t="s">
        <v>209</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V29" sqref="V29"/>
    </sheetView>
  </sheetViews>
  <sheetFormatPr defaultColWidth="10.7109375" defaultRowHeight="15" customHeight="1" x14ac:dyDescent="0.2"/>
  <cols>
    <col min="1" max="1" width="10.7109375" style="25" customWidth="1"/>
    <col min="2" max="2" width="12.28515625" style="25" bestFit="1" customWidth="1"/>
    <col min="3" max="3" width="31.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BATH-SCHMIER 5N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21055812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DIG-025467 - DIG-025468</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21055812</v>
      </c>
      <c r="B12" s="169" t="s">
        <v>210</v>
      </c>
      <c r="C12" s="170" t="str">
        <f>Cover!D24&amp;" "&amp;D12</f>
        <v>BATH-SCHMIER 5N Bradenhead gas</v>
      </c>
      <c r="D12" s="158" t="s">
        <v>212</v>
      </c>
      <c r="E12" s="172">
        <v>44341</v>
      </c>
      <c r="F12" s="185">
        <v>0.59027777777777779</v>
      </c>
      <c r="G12" s="95"/>
      <c r="H12" s="95"/>
      <c r="I12" s="113"/>
      <c r="J12" s="178">
        <v>44349</v>
      </c>
      <c r="K12" s="174">
        <v>16062.91</v>
      </c>
      <c r="L12" s="174">
        <v>1835.93</v>
      </c>
      <c r="M12" s="174" t="s">
        <v>214</v>
      </c>
      <c r="N12" s="174">
        <v>712804.52</v>
      </c>
      <c r="O12" s="174">
        <v>126430.24</v>
      </c>
      <c r="P12" s="174">
        <v>68373.41</v>
      </c>
      <c r="Q12" s="174">
        <v>11783.83</v>
      </c>
      <c r="R12" s="174">
        <v>27706.240000000002</v>
      </c>
      <c r="S12" s="174">
        <v>9952.6299999999992</v>
      </c>
      <c r="T12" s="174">
        <v>10654.41</v>
      </c>
      <c r="U12" s="174">
        <v>11479.02</v>
      </c>
      <c r="V12" s="174" t="s">
        <v>214</v>
      </c>
      <c r="W12" s="174" t="s">
        <v>214</v>
      </c>
      <c r="X12" s="175">
        <v>2860.84</v>
      </c>
      <c r="Y12" s="165">
        <v>72.795817742119965</v>
      </c>
      <c r="Z12" s="97">
        <v>12.911771434173762</v>
      </c>
      <c r="AA12" s="97">
        <v>6.9826508603081754</v>
      </c>
      <c r="AB12" s="97">
        <v>1.2034510367816467</v>
      </c>
      <c r="AC12" s="97">
        <v>2.8294988480203926</v>
      </c>
      <c r="AD12" s="97">
        <v>1.0164586022647428</v>
      </c>
      <c r="AE12" s="97">
        <v>1.0880488243271949</v>
      </c>
      <c r="AF12" s="139">
        <v>1.1723026520041178</v>
      </c>
      <c r="AG12" s="137">
        <v>1385.5975102373625</v>
      </c>
      <c r="AH12" s="115">
        <v>1410.9072690117484</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21055812</v>
      </c>
      <c r="B13" s="168" t="s">
        <v>211</v>
      </c>
      <c r="C13" s="171" t="str">
        <f>Cover!D24&amp;" "&amp; D13</f>
        <v>BATH-SCHMIER 5N Production gas</v>
      </c>
      <c r="D13" s="164" t="s">
        <v>213</v>
      </c>
      <c r="E13" s="173">
        <v>44341</v>
      </c>
      <c r="F13" s="186">
        <v>0.58333333333333337</v>
      </c>
      <c r="G13" s="109"/>
      <c r="H13" s="109"/>
      <c r="I13" s="114"/>
      <c r="J13" s="179">
        <v>44349</v>
      </c>
      <c r="K13" s="176">
        <v>10159.42</v>
      </c>
      <c r="L13" s="176">
        <v>2166.09</v>
      </c>
      <c r="M13" s="176">
        <v>26290.25</v>
      </c>
      <c r="N13" s="176">
        <v>734455.55</v>
      </c>
      <c r="O13" s="176">
        <v>127839.43</v>
      </c>
      <c r="P13" s="176">
        <v>56104.66</v>
      </c>
      <c r="Q13" s="176">
        <v>7865.43</v>
      </c>
      <c r="R13" s="176">
        <v>17757.47</v>
      </c>
      <c r="S13" s="176">
        <v>4022.75</v>
      </c>
      <c r="T13" s="176">
        <v>4482.47</v>
      </c>
      <c r="U13" s="176">
        <v>3277.88</v>
      </c>
      <c r="V13" s="176" t="s">
        <v>214</v>
      </c>
      <c r="W13" s="176" t="s">
        <v>214</v>
      </c>
      <c r="X13" s="177" t="s">
        <v>214</v>
      </c>
      <c r="Y13" s="166">
        <v>76.841615183013275</v>
      </c>
      <c r="Z13" s="112">
        <v>13.375008500687901</v>
      </c>
      <c r="AA13" s="112">
        <v>5.8699211659281962</v>
      </c>
      <c r="AB13" s="112">
        <v>0.82286658889627073</v>
      </c>
      <c r="AC13" s="112">
        <v>1.8578057239708936</v>
      </c>
      <c r="AD13" s="112">
        <v>0.42090175297262516</v>
      </c>
      <c r="AE13" s="112">
        <v>0.46892410062722001</v>
      </c>
      <c r="AF13" s="140">
        <v>0.3429569839036205</v>
      </c>
      <c r="AG13" s="138">
        <v>1249.3704397538261</v>
      </c>
      <c r="AH13" s="116">
        <v>1299.8052298324451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9" t="s">
        <v>2</v>
      </c>
      <c r="Y16" s="199"/>
      <c r="Z16" s="200"/>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1"/>
      <c r="Y17" s="201"/>
      <c r="Z17" s="202"/>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21055812</v>
      </c>
      <c r="B19" s="95" t="str">
        <f t="shared" si="0"/>
        <v>DIG-025467</v>
      </c>
      <c r="C19" s="95" t="str">
        <f t="shared" si="0"/>
        <v>BATH-SCHMIER 5N Bradenhead gas</v>
      </c>
      <c r="D19" s="96" t="str">
        <f t="shared" si="0"/>
        <v>Bradenhead gas</v>
      </c>
      <c r="E19" s="96">
        <f t="shared" si="0"/>
        <v>44341</v>
      </c>
      <c r="F19" s="183">
        <f t="shared" si="0"/>
        <v>0.59027777777777779</v>
      </c>
      <c r="G19" s="98"/>
      <c r="H19" s="98"/>
      <c r="I19" s="117"/>
      <c r="J19" s="118">
        <v>979184</v>
      </c>
      <c r="K19" s="90">
        <v>27.204182257880031</v>
      </c>
      <c r="L19" s="90">
        <v>3.6591068926043229</v>
      </c>
      <c r="M19" s="119">
        <v>6.5325367790145563</v>
      </c>
      <c r="N19" s="181">
        <v>44350</v>
      </c>
      <c r="O19" s="187">
        <v>-45.7</v>
      </c>
      <c r="P19" s="187">
        <v>-30.9</v>
      </c>
      <c r="Q19" s="187">
        <v>-28.2</v>
      </c>
      <c r="R19" s="189">
        <v>-30.7</v>
      </c>
      <c r="S19" s="191">
        <v>-28.2</v>
      </c>
      <c r="T19" s="192">
        <v>-28</v>
      </c>
      <c r="U19" s="187">
        <v>-28.1</v>
      </c>
      <c r="V19" s="193"/>
      <c r="W19" s="195">
        <v>-241</v>
      </c>
      <c r="X19" s="203"/>
      <c r="Y19" s="204"/>
      <c r="Z19" s="205"/>
      <c r="AC19" s="145" t="s">
        <v>62</v>
      </c>
      <c r="AF19" s="127">
        <v>0.81473889523540088</v>
      </c>
      <c r="AG19" s="124">
        <v>0.81169620458783742</v>
      </c>
      <c r="AR19" s="21"/>
      <c r="CF19" s="52"/>
      <c r="CG19" s="21"/>
    </row>
    <row r="20" spans="1:85" ht="15" customHeight="1" thickBot="1" x14ac:dyDescent="0.25">
      <c r="A20" s="142" t="str">
        <f t="shared" si="0"/>
        <v>21055812</v>
      </c>
      <c r="B20" s="109" t="str">
        <f t="shared" si="0"/>
        <v>DIG-025468</v>
      </c>
      <c r="C20" s="109" t="str">
        <f t="shared" si="0"/>
        <v>BATH-SCHMIER 5N Production gas</v>
      </c>
      <c r="D20" s="110" t="str">
        <f t="shared" si="0"/>
        <v>Production gas</v>
      </c>
      <c r="E20" s="173">
        <f t="shared" si="0"/>
        <v>44341</v>
      </c>
      <c r="F20" s="184">
        <f t="shared" si="0"/>
        <v>0.58333333333333337</v>
      </c>
      <c r="G20" s="109"/>
      <c r="H20" s="109"/>
      <c r="I20" s="114"/>
      <c r="J20" s="120">
        <v>955805</v>
      </c>
      <c r="K20" s="111">
        <v>23.158384816986729</v>
      </c>
      <c r="L20" s="111">
        <v>3.9928239029269781</v>
      </c>
      <c r="M20" s="121">
        <v>9.5564212252859289</v>
      </c>
      <c r="N20" s="182">
        <v>44350</v>
      </c>
      <c r="O20" s="188">
        <v>-46.7</v>
      </c>
      <c r="P20" s="188">
        <v>-30.7</v>
      </c>
      <c r="Q20" s="188">
        <v>-27.5</v>
      </c>
      <c r="R20" s="190">
        <v>-30.9</v>
      </c>
      <c r="S20" s="188">
        <v>-27.4</v>
      </c>
      <c r="T20" s="190">
        <v>-28</v>
      </c>
      <c r="U20" s="190">
        <v>-28.1</v>
      </c>
      <c r="V20" s="194">
        <v>3.3</v>
      </c>
      <c r="W20" s="196">
        <v>-244</v>
      </c>
      <c r="X20" s="206"/>
      <c r="Y20" s="207"/>
      <c r="Z20" s="208"/>
      <c r="AC20" s="145" t="s">
        <v>60</v>
      </c>
      <c r="AF20" s="123">
        <v>0.76363234299318261</v>
      </c>
      <c r="AG20" s="125">
        <v>0.73991208377284434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50" zoomScaleNormal="85" zoomScaleSheetLayoutView="85" zoomScalePageLayoutView="50" workbookViewId="0">
      <selection activeCell="I2" sqref="I1:I2"/>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6" spans="1:24" ht="15" customHeight="1" x14ac:dyDescent="0.25">
      <c r="L36" s="13" t="s">
        <v>58</v>
      </c>
      <c r="X36"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row>
    <row r="72" spans="1:24" ht="15" customHeight="1" x14ac:dyDescent="0.25">
      <c r="A72"/>
      <c r="B72"/>
      <c r="C72"/>
      <c r="D72"/>
      <c r="E72"/>
      <c r="F72"/>
      <c r="G72"/>
      <c r="H72"/>
      <c r="I72"/>
      <c r="J72"/>
      <c r="K72"/>
      <c r="L72" s="13" t="s">
        <v>69</v>
      </c>
      <c r="M72"/>
      <c r="N72"/>
      <c r="O72"/>
      <c r="P72"/>
      <c r="Q72"/>
      <c r="R72"/>
      <c r="S72"/>
      <c r="T72"/>
      <c r="U72"/>
      <c r="V72"/>
      <c r="W72"/>
      <c r="X72" s="13" t="s">
        <v>68</v>
      </c>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M76"/>
      <c r="N76"/>
      <c r="O76"/>
      <c r="P76"/>
      <c r="Q76"/>
      <c r="R76"/>
      <c r="S76"/>
      <c r="T76"/>
      <c r="U76"/>
      <c r="V76"/>
      <c r="W76"/>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44341.590277777781</v>
      </c>
      <c r="D4" s="150" t="s">
        <v>215</v>
      </c>
      <c r="E4" s="102" t="s">
        <v>210</v>
      </c>
      <c r="F4" s="156" t="s">
        <v>216</v>
      </c>
      <c r="G4" s="100" t="s">
        <v>98</v>
      </c>
      <c r="I4" s="100"/>
      <c r="J4" s="150" t="s">
        <v>208</v>
      </c>
      <c r="K4" s="155">
        <v>44342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0.184</v>
      </c>
      <c r="H8" s="151" t="s">
        <v>220</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221</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1.6060000000000001</v>
      </c>
      <c r="H10" s="160" t="s">
        <v>220</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0.28599999999999998</v>
      </c>
      <c r="H12" s="160" t="s">
        <v>220</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71.284000000000006</v>
      </c>
      <c r="H13" s="160" t="s">
        <v>220</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12.644</v>
      </c>
      <c r="H14" s="160" t="s">
        <v>220</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6.8380000000000001</v>
      </c>
      <c r="H16" s="160" t="s">
        <v>220</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1.1779999999999999</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2.7709999999999999</v>
      </c>
      <c r="H18" s="160" t="s">
        <v>220</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0.995</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1.0660000000000001</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1.1479999999999999</v>
      </c>
      <c r="H21" s="160" t="s">
        <v>220</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-45.7</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-241</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-30.9</v>
      </c>
      <c r="H24" s="151"/>
      <c r="I24" s="150"/>
      <c r="J24" s="150"/>
      <c r="K24" s="150"/>
      <c r="M24" s="150"/>
      <c r="N24" s="150"/>
      <c r="O24" s="150"/>
      <c r="P24" s="150"/>
      <c r="Q24" s="150"/>
      <c r="R24" s="150"/>
      <c r="S24" s="150"/>
      <c r="T24" s="159" t="s">
        <v>206</v>
      </c>
    </row>
    <row r="25" spans="1:20" x14ac:dyDescent="0.25">
      <c r="B25" s="152" t="s">
        <v>164</v>
      </c>
      <c r="C25" s="153" t="s">
        <v>165</v>
      </c>
      <c r="D25" s="149" t="s">
        <v>136</v>
      </c>
      <c r="E25" s="146"/>
      <c r="F25" s="153" t="s">
        <v>159</v>
      </c>
      <c r="G25" s="154">
        <v>-28.2</v>
      </c>
      <c r="H25" s="151"/>
      <c r="T25" s="159" t="s">
        <v>206</v>
      </c>
    </row>
    <row r="26" spans="1:20" x14ac:dyDescent="0.25">
      <c r="B26" s="152" t="s">
        <v>166</v>
      </c>
      <c r="C26" s="153" t="s">
        <v>167</v>
      </c>
      <c r="D26" s="149" t="s">
        <v>136</v>
      </c>
      <c r="E26" s="146"/>
      <c r="F26" s="153" t="s">
        <v>159</v>
      </c>
      <c r="G26" s="154">
        <v>-30.7</v>
      </c>
      <c r="H26" s="151"/>
      <c r="K26" s="197" t="s">
        <v>219</v>
      </c>
      <c r="T26" s="159" t="s">
        <v>206</v>
      </c>
    </row>
    <row r="27" spans="1:20" x14ac:dyDescent="0.25">
      <c r="B27" s="152" t="s">
        <v>168</v>
      </c>
      <c r="C27" s="153" t="s">
        <v>169</v>
      </c>
      <c r="D27" s="149" t="s">
        <v>136</v>
      </c>
      <c r="E27" s="146"/>
      <c r="F27" s="153" t="s">
        <v>159</v>
      </c>
      <c r="G27" s="154">
        <v>-28.2</v>
      </c>
      <c r="H27" s="151"/>
      <c r="K27" s="180"/>
      <c r="T27" s="159" t="s">
        <v>206</v>
      </c>
    </row>
    <row r="28" spans="1:20" s="180" customFormat="1" x14ac:dyDescent="0.25">
      <c r="B28" s="161" t="s">
        <v>198</v>
      </c>
      <c r="C28" s="162" t="s">
        <v>199</v>
      </c>
      <c r="D28" s="159" t="s">
        <v>136</v>
      </c>
      <c r="E28" s="157"/>
      <c r="F28" s="162" t="s">
        <v>159</v>
      </c>
      <c r="G28" s="154">
        <v>-28</v>
      </c>
      <c r="H28" s="160"/>
      <c r="K28" s="197" t="s">
        <v>219</v>
      </c>
      <c r="T28" s="159" t="s">
        <v>206</v>
      </c>
    </row>
    <row r="29" spans="1:20" s="180" customFormat="1" x14ac:dyDescent="0.25">
      <c r="B29" s="161" t="s">
        <v>200</v>
      </c>
      <c r="C29" s="162" t="s">
        <v>201</v>
      </c>
      <c r="D29" s="159" t="s">
        <v>136</v>
      </c>
      <c r="E29" s="157"/>
      <c r="F29" s="162" t="s">
        <v>159</v>
      </c>
      <c r="G29" s="154">
        <v>-28.1</v>
      </c>
      <c r="H29" s="160"/>
      <c r="T29" s="159" t="s">
        <v>206</v>
      </c>
    </row>
    <row r="30" spans="1:20" x14ac:dyDescent="0.25">
      <c r="B30" s="161" t="s">
        <v>191</v>
      </c>
      <c r="C30" s="162" t="s">
        <v>192</v>
      </c>
      <c r="D30" s="159" t="s">
        <v>136</v>
      </c>
      <c r="E30" s="157"/>
      <c r="F30" s="162" t="s">
        <v>193</v>
      </c>
      <c r="G30" s="163">
        <v>1385.5975102373625</v>
      </c>
      <c r="H30" s="160"/>
      <c r="T30" s="159" t="s">
        <v>206</v>
      </c>
    </row>
    <row r="31" spans="1:20" x14ac:dyDescent="0.25">
      <c r="B31" s="161" t="s">
        <v>194</v>
      </c>
      <c r="C31" s="162" t="s">
        <v>195</v>
      </c>
      <c r="D31" s="159" t="s">
        <v>136</v>
      </c>
      <c r="E31" s="157"/>
      <c r="F31" s="162" t="s">
        <v>205</v>
      </c>
      <c r="G31" s="167">
        <v>0.81473889523540088</v>
      </c>
      <c r="H31" s="160"/>
      <c r="T31"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J40" sqref="J40"/>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44341.583333333336</v>
      </c>
      <c r="D4" s="150" t="s">
        <v>215</v>
      </c>
      <c r="E4" s="102" t="s">
        <v>211</v>
      </c>
      <c r="F4" s="156" t="s">
        <v>217</v>
      </c>
      <c r="G4" s="100" t="s">
        <v>98</v>
      </c>
      <c r="I4" s="100"/>
      <c r="J4" s="150" t="s">
        <v>208</v>
      </c>
      <c r="K4" s="155">
        <v>44342</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0.218</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2.6440000000000001</v>
      </c>
      <c r="H9" s="160" t="s">
        <v>220</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1.022</v>
      </c>
      <c r="H10" s="160" t="s">
        <v>220</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73.858000000000004</v>
      </c>
      <c r="H13" s="160" t="s">
        <v>220</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12.856</v>
      </c>
      <c r="H14" s="160" t="s">
        <v>220</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5.6420000000000003</v>
      </c>
      <c r="H16" s="160" t="s">
        <v>220</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0.79100000000000004</v>
      </c>
      <c r="H17" s="160" t="s">
        <v>220</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1.786</v>
      </c>
      <c r="H18" s="160" t="s">
        <v>220</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0.40500000000000003</v>
      </c>
      <c r="H19" s="160" t="s">
        <v>220</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0.45100000000000001</v>
      </c>
      <c r="H20" s="160" t="s">
        <v>220</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0.33</v>
      </c>
      <c r="H21" s="160" t="s">
        <v>220</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-46.7</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-244</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-30.7</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-27.5</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-30.9</v>
      </c>
      <c r="H26" s="160"/>
      <c r="I26" s="107"/>
      <c r="J26" s="150"/>
      <c r="K26" s="198" t="s">
        <v>219</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-27.4</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-28</v>
      </c>
      <c r="H28" s="160"/>
      <c r="I28" s="107"/>
      <c r="J28" s="150"/>
      <c r="K28" s="198" t="s">
        <v>219</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-28.1</v>
      </c>
      <c r="H29" s="160"/>
      <c r="I29" s="107"/>
      <c r="J29" s="150"/>
      <c r="K29" s="198" t="s">
        <v>219</v>
      </c>
      <c r="M29" s="150"/>
      <c r="N29" s="150"/>
      <c r="O29" s="150"/>
      <c r="P29" s="104"/>
      <c r="Q29" s="104"/>
      <c r="R29" s="104"/>
      <c r="S29" s="150"/>
      <c r="T29" s="159" t="s">
        <v>206</v>
      </c>
    </row>
    <row r="30" spans="1:20" s="180" customFormat="1" x14ac:dyDescent="0.25">
      <c r="A30" s="157"/>
      <c r="B30" s="161" t="s">
        <v>202</v>
      </c>
      <c r="C30" s="162" t="s">
        <v>203</v>
      </c>
      <c r="D30" s="159" t="s">
        <v>136</v>
      </c>
      <c r="E30" s="157"/>
      <c r="F30" s="162" t="s">
        <v>159</v>
      </c>
      <c r="G30" s="154">
        <v>3.3</v>
      </c>
      <c r="H30" s="160"/>
      <c r="I30" s="107"/>
      <c r="J30" s="150"/>
      <c r="K30" s="198" t="s">
        <v>219</v>
      </c>
      <c r="M30" s="150"/>
      <c r="N30" s="150"/>
      <c r="O30" s="150"/>
      <c r="P30" s="104"/>
      <c r="Q30" s="104"/>
      <c r="R30" s="104"/>
      <c r="S30" s="150"/>
      <c r="T30" s="159" t="s">
        <v>206</v>
      </c>
    </row>
    <row r="31" spans="1:20" x14ac:dyDescent="0.25">
      <c r="B31" s="161" t="s">
        <v>191</v>
      </c>
      <c r="C31" s="162" t="s">
        <v>192</v>
      </c>
      <c r="D31" s="159" t="s">
        <v>136</v>
      </c>
      <c r="E31" s="157"/>
      <c r="F31" s="162" t="s">
        <v>193</v>
      </c>
      <c r="G31" s="163">
        <v>1249.3704397538261</v>
      </c>
      <c r="H31" s="160"/>
      <c r="T31" s="159" t="s">
        <v>206</v>
      </c>
    </row>
    <row r="32" spans="1:20" x14ac:dyDescent="0.25">
      <c r="B32" s="161" t="s">
        <v>194</v>
      </c>
      <c r="C32" s="162" t="s">
        <v>195</v>
      </c>
      <c r="D32" s="159" t="s">
        <v>136</v>
      </c>
      <c r="E32" s="157"/>
      <c r="F32" s="162" t="s">
        <v>205</v>
      </c>
      <c r="G32" s="167">
        <v>0.76363234299318261</v>
      </c>
      <c r="H32" s="160"/>
      <c r="T32"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70" zoomScaleNormal="7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2021-06-10T22:10:55Z</dcterms:modified>
</cp:coreProperties>
</file>