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EDA66239-A34C-414B-BD26-33929BC6B354}" xr6:coauthVersionLast="45"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<sst xmlns="http://schemas.openxmlformats.org/spreadsheetml/2006/main" count="578" uniqueCount="221">
  <si>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</si>
  <si>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</si>
  <si>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</si>
  <si>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</si>
  <si>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</si>
  <si>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</si>
  <si>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</si>
  <si>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</si>
  <si>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</si>
  <si>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</si>
  <si>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</si>
  <si>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</si>
  <si>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</si>
  <si>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</si>
  <si>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</si>
  <si>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</si>
  <si>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</si>
  <si>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</si>
  <si>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</si>
  <si>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</si>
  <si>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</si>
  <si>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</si>
  <si>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</si>
  <si>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</si>
  <si>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</si>
  <si>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</si>
  <si>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</si>
  <si>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</si>
  <si>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</si>
  <si>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</si>
  <si>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</si>
  <si>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</si>
  <si>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</si>
  <si>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</si>
  <si>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</si>
  <si>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</si>
  <si>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</si>
  <si>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</si>
  <si>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</si>
  <si>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</si>
  <si>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</si>
  <si>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</si>
  <si>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</si>
  <si>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</si>
  <si>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</si>
  <si>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</si>
  <si>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</si>
  <si>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</si>
  <si>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</si>
  <si>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</si>
  <si>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</si>
  <si>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</si>
  <si>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</si>
  <si>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</si>
  <si>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</si>
  <si>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</si>
  <si>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</si>
  <si>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</si>
  <si>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</si>
  <si>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</si>
  <si>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</si>
  <si>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</si>
  <si>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</si>
  <si>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</si>
  <si>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</si>
  <si>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</si>
  <si>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</si>
  <si>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</si>
  <si>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</si>
  <si>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</si>
  <si>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</si>
  <si>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</si>
  <si>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</si>
  <si>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</si>
  <si>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</si>
  <si>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</si>
  <si>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</si>
  <si>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</si>
  <si>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</si>
  <si>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</si>
  <si>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</si>
  <si>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</si>
  <si>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</si>
  <si>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</si>
  <si>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</si>
  <si>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</si>
  <si>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</si>
  <si>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</si>
  <si>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</si>
  <si>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</si>
  <si>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</si>
  <si>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</si>
  <si>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</si>
  <si>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</si>
  <si>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</si>
  <si>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</si>
  <si>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</si>
  <si>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</si>
  <si>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</si>
  <si>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</si>
  <si>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</si>
  <si>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</si>
  <si>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</si>
  <si>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</si>
  <si>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</si>
  <si>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</si>
  <si>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</si>
  <si>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</si>
  <si>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</si>
  <si>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</si>
  <si>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</si>
  <si>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</si>
  <si>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</si>
  <si>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</si>
  <si>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</si>
  <si>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</si>
  <si>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</si>
  <si>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</si>
  <si>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</si>
  <si>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</si>
  <si>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</si>
  <si>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</si>
  <si>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</si>
  <si>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</si>
  <si>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</si>
  <si>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</si>
  <si>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</si>
  <si>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</si>
  <si>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</si>
  <si>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</si>
  <si>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</si>
  <si>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</si>
  <si>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</si>
  <si>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</si>
  <si>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</si>
  <si>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</si>
  <si>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</si>
  <si>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</si>
  <si>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</si>
  <si>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</si>
  <si>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</si>
  <si>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</si>
  <si>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</si>
  <si>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</si>
  <si>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</si>
  <si>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</si>
  <si>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</si>
  <si>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</si>
  <si>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</si>
  <si>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</si>
  <si>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</si>
  <si>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</si>
  <si>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</si>
  <si>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</si>
  <si>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</si>
  <si>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</si>
  <si>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</si>
  <si>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</si>
  <si>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</si>
  <si>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</si>
  <si>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</si>
  <si>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</si>
  <si>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</si>
  <si>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</si>
  <si>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</si>
  <si>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</si>
  <si>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</si>
  <si>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</si>
  <si>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</si>
  <si>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</si>
  <si>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</si>
  <si>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</si>
  <si>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</si>
  <si>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</si>
  <si>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</si>
  <si>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</si>
  <si>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</si>
  <si>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</si>
  <si>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</si>
  <si>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</si>
  <si>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</si>
  <si>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</si>
  <si>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</si>
  <si>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</si>
  <si>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</si>
  <si>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</si>
  <si>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</si>
  <si>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</si>
  <si>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</si>
  <si>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</si>
  <si>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</si>
  <si>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</si>
  <si>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</si>
  <si>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</si>
  <si>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</si>
  <si>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</si>
  <si>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</si>
  <si>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</si>
  <si>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</si>
  <si>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</si>
  <si>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</si>
  <si>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</si>
  <si>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</si>
  <si>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</si>
  <si>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</si>
  <si>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</si>
  <si>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20124998</t>
  </si>
  <si>
    <t>DIG-024326 - DIG-024327</t>
  </si>
  <si>
    <t>Bath-Schmier 5N bh</t>
  </si>
  <si>
    <t>DIG-024326</t>
  </si>
  <si>
    <t>DIG-024327</t>
  </si>
  <si>
    <t>Bradenhead gas</t>
  </si>
  <si>
    <t>Production gas</t>
  </si>
  <si>
    <t>nd</t>
  </si>
  <si>
    <t>BDH</t>
  </si>
  <si>
    <t>Bath-Schmier 5N</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</si>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</sst>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Bath-Schmier 5N bh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-46.6</c:v>
                </c:pt>
                <c:pt idx="1">
                  <c:v>-31.5</c:v>
                </c:pt>
                <c:pt idx="2">
                  <c:v>-28.6</c:v>
                </c:pt>
                <c:pt idx="3">
                  <c:v>-31</c:v>
                </c:pt>
                <c:pt idx="4">
                  <c:v>-27.9</c:v>
                </c:pt>
                <c:pt idx="5">
                  <c:v>-27.7</c:v>
                </c:pt>
                <c:pt idx="6">
                  <c:v>-27.6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Bath-Schmier 5N bh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-45.3</c:v>
                </c:pt>
                <c:pt idx="1">
                  <c:v>-30.5</c:v>
                </c:pt>
                <c:pt idx="2">
                  <c:v>-26.9</c:v>
                </c:pt>
                <c:pt idx="3">
                  <c:v>-29.6</c:v>
                </c:pt>
                <c:pt idx="4">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Bath-Schmier 5N bh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69.466796030498926</c:v>
                </c:pt>
                <c:pt idx="1">
                  <c:v>12.629952648619007</c:v>
                </c:pt>
                <c:pt idx="2">
                  <c:v>7.8737226200394419</c:v>
                </c:pt>
                <c:pt idx="3">
                  <c:v>1.6338862934098268</c:v>
                </c:pt>
                <c:pt idx="4">
                  <c:v>4.0138995813252061</c:v>
                </c:pt>
                <c:pt idx="5">
                  <c:v>1.4795988315071238</c:v>
                </c:pt>
                <c:pt idx="6">
                  <c:v>1.5451947312360925</c:v>
                </c:pt>
                <c:pt idx="7">
                  <c:v>1.3569492633643736</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Bath-Schmier 5N bh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77.261250203930373</c:v>
                </c:pt>
                <c:pt idx="1">
                  <c:v>13.383234600420717</c:v>
                </c:pt>
                <c:pt idx="2">
                  <c:v>5.6915751636034795</c:v>
                </c:pt>
                <c:pt idx="3">
                  <c:v>0.7756376943280886</c:v>
                </c:pt>
                <c:pt idx="4">
                  <c:v>1.7333271388919802</c:v>
                </c:pt>
                <c:pt idx="5">
                  <c:v>0.39068197558021567</c:v>
                </c:pt>
                <c:pt idx="6">
                  <c:v>0.43703224314766936</c:v>
                </c:pt>
                <c:pt idx="7">
                  <c:v>0.32726098009747601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Bath-Schmier 5N bh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30.53320396950107</c:v>
                </c:pt>
              </c:numCache>
            </c:numRef>
          </c:xVal>
          <c:yVal>
            <c:numRef>
              <c:f>'Data Summary'!$O$19</c:f>
              <c:numCache>
                <c:formatCode>0.0</c:formatCode>
                <c:ptCount val="1"/>
                <c:pt idx="0">
                  <c:v>-46.6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Bath-Schmier 5N bh Production gas</c:v>
                </c:pt>
              </c:strCache>
            </c:strRef>
          </c:tx>
          <c:spPr>
            <a:ln w="28575">
              <a:noFill/>
            </a:ln>
          </c:spPr>
          <c:marker>
            <c:spPr>
              <a:ln>
                <a:solidFill>
                  <a:schemeClr val="tx1"/>
                </a:solidFill>
              </a:ln>
            </c:spPr>
          </c:marker>
          <c:xVal>
            <c:numRef>
              <c:f>'Data Summary'!$K$20</c:f>
              <c:numCache>
                <c:formatCode>0.0</c:formatCode>
                <c:ptCount val="1"/>
                <c:pt idx="0">
                  <c:v>22.738749796069627</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Bath-Schmier 5N bh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-31.5</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Bath-Schmier 5N bh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-26.9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Bath-Schmier 5N bh Bradenhead gas</c:v>
                </c:pt>
              </c:strCache>
            </c:strRef>
          </c:tx>
          <c:spPr>
            <a:ln>
              <a:noFill/>
            </a:ln>
          </c:spPr>
          <c:marker>
            <c:symbol val="diamond"/>
            <c:size val="8"/>
            <c:spPr>
              <a:ln>
                <a:solidFill>
                  <a:schemeClr val="tx1"/>
                </a:solidFill>
              </a:ln>
            </c:spPr>
          </c:marker>
          <c:xVal>
            <c:numRef>
              <c:f>'Data Summary'!$M$19</c:f>
              <c:numCache>
                <c:formatCode>0.0</c:formatCode>
                <c:ptCount val="1"/>
                <c:pt idx="0">
                  <c:v>4.9616372524649925</c:v>
                </c:pt>
              </c:numCache>
            </c:numRef>
          </c:xVal>
          <c:yVal>
            <c:numRef>
              <c:f>'Data Summary'!$K$19</c:f>
              <c:numCache>
                <c:formatCode>0.0</c:formatCode>
                <c:ptCount val="1"/>
                <c:pt idx="0">
                  <c:v>30.53320396950107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Bath-Schmier 5N bh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10.040089993059047</c:v>
                </c:pt>
              </c:numCache>
            </c:numRef>
          </c:xVal>
          <c:yVal>
            <c:numRef>
              <c:f>'Data Summary'!$K$20</c:f>
              <c:numCache>
                <c:formatCode>0.0</c:formatCode>
                <c:ptCount val="1"/>
                <c:pt idx="0">
                  <c:v>22.738749796069627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Bath-Schmier 5N bh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-46.6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Bath-Schmier 5N bh Production gas</c:v>
                </c:pt>
              </c:strCache>
            </c:strRef>
          </c:tx>
          <c:spPr>
            <a:ln w="28575">
              <a:noFill/>
            </a:ln>
          </c:spPr>
          <c:marker>
            <c:spPr>
              <a:ln>
                <a:solidFill>
                  <a:schemeClr val="tx1"/>
                </a:solidFill>
              </a:ln>
            </c:spPr>
          </c:marker>
          <c:xVal>
            <c:numRef>
              <c:f>'Data Summary'!$W$20</c:f>
              <c:numCache>
                <c:formatCode>0</c:formatCode>
                <c:ptCount val="1"/>
                <c:pt idx="0">
                  <c:v>-239</c:v>
                </c:pt>
              </c:numCache>
            </c:numRef>
          </c:xVal>
          <c:yVal>
            <c:numRef>
              <c:f>'Data Summary'!$O$20</c:f>
              <c:numCache>
                <c:formatCode>0.0</c:formatCode>
                <c:ptCount val="1"/>
                <c:pt idx="0">
                  <c:v>-45.3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Bath-Schmier 5N bh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-46.6</c:v>
                </c:pt>
              </c:numCache>
            </c:numRef>
          </c:xVal>
          <c:yVal>
            <c:numRef>
              <c:f>'Data Summary'!$L$19</c:f>
              <c:numCache>
                <c:formatCode>0.0</c:formatCode>
                <c:ptCount val="1"/>
                <c:pt idx="0">
                  <c:v>3.3880167882235548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Bath-Schmier 5N bh Production gas</c:v>
                </c:pt>
              </c:strCache>
            </c:strRef>
          </c:tx>
          <c:spPr>
            <a:ln w="28575">
              <a:noFill/>
            </a:ln>
          </c:spPr>
          <c:marker>
            <c:spPr>
              <a:ln>
                <a:solidFill>
                  <a:schemeClr val="tx1"/>
                </a:solidFill>
              </a:ln>
            </c:spPr>
          </c:marker>
          <c:xVal>
            <c:numRef>
              <c:f>'Data Summary'!$O$20</c:f>
              <c:numCache>
                <c:formatCode>0.0</c:formatCode>
                <c:ptCount val="1"/>
                <c:pt idx="0">
                  <c:v>-45.3</c:v>
                </c:pt>
              </c:numCache>
            </c:numRef>
          </c:xVal>
          <c:yVal>
            <c:numRef>
              <c:f>'Data Summary'!$L$20</c:f>
              <c:numCache>
                <c:formatCode>0.0</c:formatCode>
                <c:ptCount val="1"/>
                <c:pt idx="0">
                  <c:v>4.0504335906745439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250476</xdr:colOff>
      <xdr:row>40</xdr:row>
      <xdr:rowOff>141905</xdr:rowOff>
    </xdr:to>
    <xdr:pic>
      <xdr:nvPicPr>
        <xdr:cNvPr id="2" name="Picture 1">
          <a:extLst>
            <a:ext uri="{FF2B5EF4-FFF2-40B4-BE49-F238E27FC236}">
              <a16:creationId xmlns:a16="http://schemas.microsoft.com/office/drawing/2014/main" id="{5555C2BC-B91D-4FA7-8608-63883B9C3BFE}"/>
            </a:ext>
          </a:extLst>
        </xdr:cNvPr>
        <xdr:cNvPicPr>
          <a:picLocks noChangeAspect="1"/>
        </xdr:cNvPicPr>
      </xdr:nvPicPr>
      <xdr:blipFill>
        <a:blip xmlns:r="http://schemas.openxmlformats.org/officeDocument/2006/relationships" r:embed="rId1"/>
        <a:stretch>
          <a:fillRect/>
        </a:stretch>
      </xdr:blipFill>
      <xdr:spPr>
        <a:xfrm>
          <a:off x="0" y="0"/>
          <a:ext cx="10047619" cy="77619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217</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9" sqref="V29"/>
    </sheetView>
  </sheetViews>
  <sheetFormatPr defaultColWidth="10.7109375" defaultRowHeight="15" customHeight="1" x14ac:dyDescent="0.2"/>
  <cols>
    <col min="1" max="1" width="10.7109375" style="25" customWidth="1"/>
    <col min="2" max="2" width="12.28515625" style="25" bestFit="1" customWidth="1"/>
    <col min="3" max="3" width="33.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Bath-Schmier 5N bh</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20124998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DIG-024326 - DIG-024327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20124998</v>
      </c>
      <c r="B12" s="170" t="s">
        <v>209</v>
      </c>
      <c r="C12" s="171" t="str">
        <f>Cover!D24&amp;" "&amp;D12</f>
        <v>Bath-Schmier 5N bh Bradenhead gas</v>
      </c>
      <c r="D12" s="159" t="s">
        <v>211</v>
      </c>
      <c r="E12" s="173">
        <v>44181</v>
      </c>
      <c r="F12" s="186">
        <v>0.50694444444444442</v>
      </c>
      <c r="G12" s="95"/>
      <c r="H12" s="95"/>
      <c r="I12" s="114"/>
      <c r="J12" s="179">
        <v>44182</v>
      </c>
      <c r="K12" s="175">
        <v>30471.87</v>
      </c>
      <c r="L12" s="175">
        <v>6054.29</v>
      </c>
      <c r="M12" s="175">
        <v>63.12</v>
      </c>
      <c r="N12" s="175">
        <v>658705.05000000005</v>
      </c>
      <c r="O12" s="175">
        <v>119761.44</v>
      </c>
      <c r="P12" s="175">
        <v>74661.09</v>
      </c>
      <c r="Q12" s="175">
        <v>15492.81</v>
      </c>
      <c r="R12" s="175">
        <v>38061.160000000003</v>
      </c>
      <c r="S12" s="175">
        <v>14029.72</v>
      </c>
      <c r="T12" s="175">
        <v>14651.59</v>
      </c>
      <c r="U12" s="175">
        <v>12867.36</v>
      </c>
      <c r="V12" s="175" t="s">
        <v>213</v>
      </c>
      <c r="W12" s="175" t="s">
        <v>213</v>
      </c>
      <c r="X12" s="176">
        <v>3044.18</v>
      </c>
      <c r="Y12" s="166">
        <v>69.466796030498926</v>
      </c>
      <c r="Z12" s="97">
        <v>12.629952648619007</v>
      </c>
      <c r="AA12" s="97">
        <v>7.8737226200394419</v>
      </c>
      <c r="AB12" s="97">
        <v>1.6338862934098268</v>
      </c>
      <c r="AC12" s="97">
        <v>4.0138995813252061</v>
      </c>
      <c r="AD12" s="97">
        <v>1.4795988315071238</v>
      </c>
      <c r="AE12" s="97">
        <v>1.5451947312360925</v>
      </c>
      <c r="AF12" s="140">
        <v>1.3569492633643736</v>
      </c>
      <c r="AG12" s="138">
        <v>1437.5581446946089</v>
      </c>
      <c r="AH12" s="116">
        <v>1492.9900820476043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20124998</v>
      </c>
      <c r="B13" s="169" t="s">
        <v>210</v>
      </c>
      <c r="C13" s="172" t="str">
        <f>Cover!D24&amp;" "&amp; D13</f>
        <v>Bath-Schmier 5N bh Production gas</v>
      </c>
      <c r="D13" s="165" t="s">
        <v>212</v>
      </c>
      <c r="E13" s="174">
        <v>44181</v>
      </c>
      <c r="F13" s="187">
        <v>0.5</v>
      </c>
      <c r="G13" s="110"/>
      <c r="H13" s="110"/>
      <c r="I13" s="115"/>
      <c r="J13" s="180">
        <v>44182</v>
      </c>
      <c r="K13" s="177">
        <v>24182.7</v>
      </c>
      <c r="L13" s="177">
        <v>6028.96</v>
      </c>
      <c r="M13" s="177">
        <v>25977.34</v>
      </c>
      <c r="N13" s="177">
        <v>715100.49</v>
      </c>
      <c r="O13" s="177">
        <v>123869.64</v>
      </c>
      <c r="P13" s="177">
        <v>52678.75</v>
      </c>
      <c r="Q13" s="177">
        <v>7179.35</v>
      </c>
      <c r="R13" s="177">
        <v>16042.88</v>
      </c>
      <c r="S13" s="177">
        <v>3615.61</v>
      </c>
      <c r="T13" s="177">
        <v>4044.66</v>
      </c>
      <c r="U13" s="177">
        <v>3029.19</v>
      </c>
      <c r="V13" s="177" t="s">
        <v>213</v>
      </c>
      <c r="W13" s="177" t="s">
        <v>213</v>
      </c>
      <c r="X13" s="178" t="s">
        <v>213</v>
      </c>
      <c r="Y13" s="167">
        <v>77.261250203930373</v>
      </c>
      <c r="Z13" s="113">
        <v>13.383234600420717</v>
      </c>
      <c r="AA13" s="113">
        <v>5.6915751636034795</v>
      </c>
      <c r="AB13" s="113">
        <v>0.7756376943280886</v>
      </c>
      <c r="AC13" s="113">
        <v>1.7333271388919802</v>
      </c>
      <c r="AD13" s="113">
        <v>0.39068197558021567</v>
      </c>
      <c r="AE13" s="113">
        <v>0.43703224314766936</v>
      </c>
      <c r="AF13" s="141">
        <v>0.32726098009747601</v>
      </c>
      <c r="AG13" s="139">
        <v>1217.0472074357017</v>
      </c>
      <c r="AH13" s="117">
        <v>1290.8710575532029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20124998</v>
      </c>
      <c r="B19" s="95" t="str">
        <f t="shared" si="0"/>
        <v>DIG-024326</v>
      </c>
      <c r="C19" s="95" t="str">
        <f t="shared" si="0"/>
        <v>Bath-Schmier 5N bh Bradenhead gas</v>
      </c>
      <c r="D19" s="96" t="str">
        <f t="shared" si="0"/>
        <v>Bradenhead gas</v>
      </c>
      <c r="E19" s="96">
        <f t="shared" si="0"/>
        <v>44181</v>
      </c>
      <c r="F19" s="184">
        <f t="shared" si="0"/>
        <v>0.50694444444444442</v>
      </c>
      <c r="G19" s="98"/>
      <c r="H19" s="98"/>
      <c r="I19" s="118"/>
      <c r="J19" s="119">
        <v>948230</v>
      </c>
      <c r="K19" s="90">
        <v>30.53320396950107</v>
      </c>
      <c r="L19" s="90">
        <v>3.3880167882235548</v>
      </c>
      <c r="M19" s="120">
        <v>4.9616372524649925</v>
      </c>
      <c r="N19" s="182">
        <v>44209</v>
      </c>
      <c r="O19" s="188">
        <v>-46.6</v>
      </c>
      <c r="P19" s="188">
        <v>-31.5</v>
      </c>
      <c r="Q19" s="188">
        <v>-28.6</v>
      </c>
      <c r="R19" s="190">
        <v>-31</v>
      </c>
      <c r="S19" s="192">
        <v>-27.9</v>
      </c>
      <c r="T19" s="193">
        <v>-27.7</v>
      </c>
      <c r="U19" s="188">
        <v>-27.6</v>
      </c>
      <c r="V19" s="194"/>
      <c r="W19" s="196">
        <v>-239</v>
      </c>
      <c r="X19" s="202"/>
      <c r="Y19" s="203"/>
      <c r="Z19" s="204"/>
      <c r="AC19" s="146" t="s">
        <v>62</v>
      </c>
      <c r="AF19" s="128">
        <v>0.86939936581601984</v>
      </c>
      <c r="AG19" s="125">
        <v>0.86471510898371173</v>
      </c>
      <c r="AR19" s="21"/>
      <c r="CF19" s="52"/>
      <c r="CG19" s="21"/>
    </row>
    <row r="20" spans="1:85" ht="15" customHeight="1" thickBot="1" x14ac:dyDescent="0.25">
      <c r="A20" s="143" t="str">
        <f t="shared" si="0"/>
        <v>20124998</v>
      </c>
      <c r="B20" s="110" t="str">
        <f t="shared" si="0"/>
        <v>DIG-024327</v>
      </c>
      <c r="C20" s="110" t="str">
        <f t="shared" si="0"/>
        <v>Bath-Schmier 5N bh Production gas</v>
      </c>
      <c r="D20" s="111" t="str">
        <f t="shared" si="0"/>
        <v>Production gas</v>
      </c>
      <c r="E20" s="174">
        <f t="shared" si="0"/>
        <v>44181</v>
      </c>
      <c r="F20" s="185">
        <f t="shared" si="0"/>
        <v>0.5</v>
      </c>
      <c r="G20" s="110"/>
      <c r="H20" s="110"/>
      <c r="I20" s="115"/>
      <c r="J20" s="121">
        <v>925561</v>
      </c>
      <c r="K20" s="112">
        <v>22.738749796069627</v>
      </c>
      <c r="L20" s="112">
        <v>4.0504335906745439</v>
      </c>
      <c r="M20" s="122">
        <v>10.040089993059047</v>
      </c>
      <c r="N20" s="183">
        <v>44209</v>
      </c>
      <c r="O20" s="189">
        <v>-45.3</v>
      </c>
      <c r="P20" s="189">
        <v>-30.5</v>
      </c>
      <c r="Q20" s="189">
        <v>-26.9</v>
      </c>
      <c r="R20" s="191">
        <v>-29.6</v>
      </c>
      <c r="S20" s="191">
        <v>-27.4</v>
      </c>
      <c r="T20" s="189"/>
      <c r="U20" s="189"/>
      <c r="V20" s="195">
        <v>4.4000000000000004</v>
      </c>
      <c r="W20" s="197">
        <v>-239</v>
      </c>
      <c r="X20" s="205"/>
      <c r="Y20" s="206"/>
      <c r="Z20" s="207"/>
      <c r="AC20" s="146" t="s">
        <v>60</v>
      </c>
      <c r="AF20" s="124">
        <v>0.76293539345620842</v>
      </c>
      <c r="AG20" s="126">
        <v>0.73414730510533599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56" sqref="G5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44181.506944444445</v>
      </c>
      <c r="D4" s="151" t="s">
        <v>205</v>
      </c>
      <c r="E4" s="102" t="s">
        <v>209</v>
      </c>
      <c r="F4" s="157" t="s">
        <v>214</v>
      </c>
      <c r="G4" s="100" t="s">
        <v>98</v>
      </c>
      <c r="I4" s="100"/>
      <c r="J4" s="151" t="s">
        <v>215</v>
      </c>
      <c r="K4" s="156">
        <v>44181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0.61299999999999999</v>
      </c>
      <c r="H8" s="152" t="s">
        <v>219</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6.0000000000000001E-3</v>
      </c>
      <c r="H9" s="161" t="s">
        <v>219</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3.085</v>
      </c>
      <c r="H10" s="161" t="s">
        <v>219</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0.308</v>
      </c>
      <c r="H12" s="161" t="s">
        <v>219</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66.680000000000007</v>
      </c>
      <c r="H13" s="161" t="s">
        <v>219</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12.122999999999999</v>
      </c>
      <c r="H14" s="161" t="s">
        <v>219</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220</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7.5579999999999998</v>
      </c>
      <c r="H16" s="161" t="s">
        <v>219</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1.5680000000000001</v>
      </c>
      <c r="H17" s="161" t="s">
        <v>219</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3.8530000000000002</v>
      </c>
      <c r="H18" s="161" t="s">
        <v>219</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1.42</v>
      </c>
      <c r="H19" s="161" t="s">
        <v>219</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1.4830000000000001</v>
      </c>
      <c r="H20" s="161" t="s">
        <v>219</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1.3029999999999999</v>
      </c>
      <c r="H21" s="161" t="s">
        <v>219</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-46.6</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-239</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-31.5</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-28.6</v>
      </c>
      <c r="H25" s="152"/>
      <c r="T25" s="160" t="s">
        <v>206</v>
      </c>
    </row>
    <row r="26" spans="1:20" x14ac:dyDescent="0.25">
      <c r="B26" s="153" t="s">
        <v>166</v>
      </c>
      <c r="C26" s="154" t="s">
        <v>167</v>
      </c>
      <c r="D26" s="150" t="s">
        <v>136</v>
      </c>
      <c r="E26" s="147"/>
      <c r="F26" s="154" t="s">
        <v>159</v>
      </c>
      <c r="G26" s="155">
        <v>-31</v>
      </c>
      <c r="H26" s="152"/>
      <c r="K26" s="208" t="s">
        <v>218</v>
      </c>
      <c r="T26" s="160" t="s">
        <v>206</v>
      </c>
    </row>
    <row r="27" spans="1:20" x14ac:dyDescent="0.25">
      <c r="B27" s="153" t="s">
        <v>168</v>
      </c>
      <c r="C27" s="154" t="s">
        <v>169</v>
      </c>
      <c r="D27" s="150" t="s">
        <v>136</v>
      </c>
      <c r="E27" s="147"/>
      <c r="F27" s="154" t="s">
        <v>159</v>
      </c>
      <c r="G27" s="155">
        <v>-27.9</v>
      </c>
      <c r="H27" s="152"/>
      <c r="K27" s="181"/>
      <c r="T27" s="160" t="s">
        <v>206</v>
      </c>
    </row>
    <row r="28" spans="1:20" s="181" customFormat="1" x14ac:dyDescent="0.25">
      <c r="B28" s="162" t="s">
        <v>198</v>
      </c>
      <c r="C28" s="163" t="s">
        <v>199</v>
      </c>
      <c r="D28" s="160" t="s">
        <v>136</v>
      </c>
      <c r="E28" s="158"/>
      <c r="F28" s="163" t="s">
        <v>159</v>
      </c>
      <c r="G28" s="155">
        <v>-27.7</v>
      </c>
      <c r="H28" s="161"/>
      <c r="K28" s="208" t="s">
        <v>218</v>
      </c>
      <c r="T28" s="160" t="s">
        <v>206</v>
      </c>
    </row>
    <row r="29" spans="1:20" s="181" customFormat="1" x14ac:dyDescent="0.25">
      <c r="B29" s="162" t="s">
        <v>200</v>
      </c>
      <c r="C29" s="163" t="s">
        <v>201</v>
      </c>
      <c r="D29" s="160" t="s">
        <v>136</v>
      </c>
      <c r="E29" s="158"/>
      <c r="F29" s="163" t="s">
        <v>159</v>
      </c>
      <c r="G29" s="155">
        <v>-27.6</v>
      </c>
      <c r="H29" s="161"/>
      <c r="T29" s="160" t="s">
        <v>206</v>
      </c>
    </row>
    <row r="30" spans="1:20" x14ac:dyDescent="0.25">
      <c r="B30" s="162" t="s">
        <v>191</v>
      </c>
      <c r="C30" s="163" t="s">
        <v>192</v>
      </c>
      <c r="D30" s="160" t="s">
        <v>136</v>
      </c>
      <c r="E30" s="158"/>
      <c r="F30" s="163" t="s">
        <v>193</v>
      </c>
      <c r="G30" s="164">
        <v>1437.5581446946089</v>
      </c>
      <c r="H30" s="161"/>
      <c r="T30" s="160" t="s">
        <v>206</v>
      </c>
    </row>
    <row r="31" spans="1:20" x14ac:dyDescent="0.25">
      <c r="B31" s="162" t="s">
        <v>194</v>
      </c>
      <c r="C31" s="163" t="s">
        <v>195</v>
      </c>
      <c r="D31" s="160" t="s">
        <v>136</v>
      </c>
      <c r="E31" s="158"/>
      <c r="F31" s="163" t="s">
        <v>204</v>
      </c>
      <c r="G31" s="168">
        <v>0.86939936581601984</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zoomScale="55" zoomScaleNormal="55" workbookViewId="0">
      <selection activeCell="R52" sqref="R51:R5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44181.5</v>
      </c>
      <c r="D4" s="151" t="s">
        <v>205</v>
      </c>
      <c r="E4" s="102" t="s">
        <v>210</v>
      </c>
      <c r="F4" s="157" t="s">
        <v>216</v>
      </c>
      <c r="G4" s="100" t="s">
        <v>98</v>
      </c>
      <c r="I4" s="100"/>
      <c r="J4" s="151" t="s">
        <v>215</v>
      </c>
      <c r="K4" s="156">
        <v>44181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0.61399999999999999</v>
      </c>
      <c r="H8" s="161" t="s">
        <v>219</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2.6459999999999999</v>
      </c>
      <c r="H9" s="161" t="s">
        <v>219</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2.4630000000000001</v>
      </c>
      <c r="H10" s="161" t="s">
        <v>219</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220</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220</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72.838999999999999</v>
      </c>
      <c r="H13" s="161" t="s">
        <v>219</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12.617000000000001</v>
      </c>
      <c r="H14" s="161" t="s">
        <v>219</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220</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5.3659999999999997</v>
      </c>
      <c r="H16" s="161" t="s">
        <v>219</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0.73099999999999998</v>
      </c>
      <c r="H17" s="161" t="s">
        <v>219</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1.6339999999999999</v>
      </c>
      <c r="H18" s="161" t="s">
        <v>219</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0.36799999999999999</v>
      </c>
      <c r="H19" s="161" t="s">
        <v>219</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0.41199999999999998</v>
      </c>
      <c r="H20" s="161" t="s">
        <v>219</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0.309</v>
      </c>
      <c r="H21" s="161" t="s">
        <v>219</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-45.3</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-239</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-30.5</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-26.9</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-29.6</v>
      </c>
      <c r="H26" s="161"/>
      <c r="I26" s="108"/>
      <c r="J26" s="151"/>
      <c r="K26" s="209" t="s">
        <v>218</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-27.4</v>
      </c>
      <c r="H27" s="161"/>
      <c r="I27" s="108"/>
      <c r="J27" s="151"/>
      <c r="K27" s="209" t="s">
        <v>218</v>
      </c>
      <c r="M27" s="151"/>
      <c r="N27" s="151"/>
      <c r="O27" s="151"/>
      <c r="P27" s="105"/>
      <c r="Q27" s="105"/>
      <c r="R27" s="105"/>
      <c r="S27" s="151"/>
      <c r="T27" s="160" t="s">
        <v>206</v>
      </c>
    </row>
    <row r="28" spans="1:20" s="181" customFormat="1" x14ac:dyDescent="0.25">
      <c r="A28" s="158"/>
      <c r="B28" s="162" t="s">
        <v>202</v>
      </c>
      <c r="C28" s="163" t="s">
        <v>203</v>
      </c>
      <c r="D28" s="160" t="s">
        <v>136</v>
      </c>
      <c r="E28" s="158"/>
      <c r="F28" s="163" t="s">
        <v>159</v>
      </c>
      <c r="G28" s="155">
        <v>4.4000000000000004</v>
      </c>
      <c r="H28" s="161"/>
      <c r="I28" s="108"/>
      <c r="J28" s="151"/>
      <c r="K28" s="209" t="s">
        <v>218</v>
      </c>
      <c r="M28" s="151"/>
      <c r="N28" s="151"/>
      <c r="O28" s="151"/>
      <c r="P28" s="105"/>
      <c r="Q28" s="105"/>
      <c r="R28" s="105"/>
      <c r="S28" s="151"/>
      <c r="T28" s="160" t="s">
        <v>206</v>
      </c>
    </row>
    <row r="29" spans="1:20" x14ac:dyDescent="0.25">
      <c r="B29" s="162" t="s">
        <v>191</v>
      </c>
      <c r="C29" s="163" t="s">
        <v>192</v>
      </c>
      <c r="D29" s="160" t="s">
        <v>136</v>
      </c>
      <c r="E29" s="158"/>
      <c r="F29" s="163" t="s">
        <v>193</v>
      </c>
      <c r="G29" s="164">
        <v>1217.0472074357017</v>
      </c>
      <c r="H29" s="161"/>
      <c r="T29" s="160" t="s">
        <v>206</v>
      </c>
    </row>
    <row r="30" spans="1:20" x14ac:dyDescent="0.25">
      <c r="B30" s="162" t="s">
        <v>194</v>
      </c>
      <c r="C30" s="163" t="s">
        <v>195</v>
      </c>
      <c r="D30" s="160" t="s">
        <v>136</v>
      </c>
      <c r="E30" s="158"/>
      <c r="F30" s="163" t="s">
        <v>204</v>
      </c>
      <c r="G30" s="168">
        <v>0.76293539345620842</v>
      </c>
      <c r="H30" s="161"/>
      <c r="T30"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2021-01-19T23:57:42Z</dcterms:modified>
</cp:coreProperties>
</file>