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chartsheets/sheet1.xml" ContentType="application/vnd.openxmlformats-officedocument.spreadsheetml.chart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drawings/drawing6.xml" ContentType="application/vnd.openxmlformats-officedocument.drawingml.chartshapes+xml"/>
  <Override PartName="/xl/charts/chart4.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228"/>
  <workbookPr codeName="ThisWorkbook" defaultThemeVersion="124226"/>
  <mc:AlternateContent xmlns:mc="http://schemas.openxmlformats.org/markup-compatibility/2006">
    <mc:Choice Requires="x15">
      <x15ac:absPath xmlns:x15ac="http://schemas.microsoft.com/office/spreadsheetml/2010/11/ac" url="P:\Work\Y909\"/>
    </mc:Choice>
  </mc:AlternateContent>
  <xr:revisionPtr revIDLastSave="0" documentId="8_{470A3D2E-9B9C-4BD8-900C-CF338D77BFD9}" xr6:coauthVersionLast="34" xr6:coauthVersionMax="34" xr10:uidLastSave="{00000000-0000-0000-0000-000000000000}"/>
  <bookViews>
    <workbookView xWindow="0" yWindow="0" windowWidth="28800" windowHeight="12225" xr2:uid="{00000000-000D-0000-FFFF-FFFF00000000}"/>
  </bookViews>
  <sheets>
    <sheet name="Cover" sheetId="23" r:id="rId1"/>
    <sheet name="DIG-019958" sheetId="28" r:id="rId2"/>
    <sheet name="Plots 1" sheetId="33" r:id="rId3"/>
    <sheet name="COC Form" sheetId="31" r:id="rId4"/>
    <sheet name="EDD report" sheetId="30" r:id="rId5"/>
  </sheets>
  <definedNames>
    <definedName name="_xlnm.Print_Area" localSheetId="3">'COC Form'!$A$1:$J$47</definedName>
    <definedName name="_xlnm.Print_Area" localSheetId="0">Cover!$A$1:$J$49</definedName>
    <definedName name="_xlnm.Print_Area" localSheetId="1">'DIG-019958'!$A$1:$J$50</definedName>
    <definedName name="_xlnm.Print_Area" localSheetId="4">'EDD report'!$A$1:$T$23</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27" i="28" l="1"/>
  <c r="E27" i="28"/>
  <c r="C4" i="28" l="1"/>
  <c r="C5" i="28"/>
  <c r="C6" i="28"/>
  <c r="C7" i="28"/>
  <c r="E33" i="28" l="1"/>
  <c r="E32" i="28"/>
  <c r="E31" i="28"/>
  <c r="E30" i="28"/>
  <c r="E29" i="28"/>
  <c r="E28" i="28"/>
  <c r="E26" i="28"/>
  <c r="E25" i="28"/>
  <c r="E24" i="28"/>
  <c r="E22" i="28"/>
  <c r="E21" i="28"/>
  <c r="E20" i="28"/>
  <c r="D36" i="28" l="1"/>
  <c r="F26" i="28" l="1"/>
  <c r="F25" i="28"/>
  <c r="F33" i="28" l="1"/>
  <c r="F32" i="28"/>
  <c r="F31" i="28"/>
  <c r="F30" i="28"/>
  <c r="F29" i="28"/>
  <c r="F28" i="28"/>
  <c r="D38" i="28" l="1"/>
  <c r="D37" i="28"/>
</calcChain>
</file>

<file path=xl/sharedStrings.xml><?xml version="1.0" encoding="utf-8"?>
<sst xmlns="http://schemas.openxmlformats.org/spreadsheetml/2006/main" count="260" uniqueCount="167">
  <si>
    <t>Comments</t>
  </si>
  <si>
    <t>ppm</t>
  </si>
  <si>
    <t>‰ VPDB</t>
  </si>
  <si>
    <t>Date Sampled:</t>
  </si>
  <si>
    <t>Sample Name:</t>
  </si>
  <si>
    <t>Client:</t>
  </si>
  <si>
    <t>Job #:</t>
  </si>
  <si>
    <t>Lab #:</t>
  </si>
  <si>
    <t>Date Received:</t>
  </si>
  <si>
    <t>Date Reported:</t>
  </si>
  <si>
    <t>Analyte</t>
  </si>
  <si>
    <t>‰ VSMOW</t>
  </si>
  <si>
    <t>nd = not detected</t>
  </si>
  <si>
    <t>na = not analyzed</t>
  </si>
  <si>
    <t>Stable isotope results based on multi-point laboratory calibration</t>
  </si>
  <si>
    <t>Time Sampled:</t>
  </si>
  <si>
    <t>Sample Description:</t>
  </si>
  <si>
    <t>Sampling Notes:</t>
  </si>
  <si>
    <t>mol %</t>
  </si>
  <si>
    <r>
      <rPr>
        <b/>
        <sz val="10"/>
        <rFont val="Symbol"/>
        <family val="1"/>
        <charset val="2"/>
      </rPr>
      <t>d</t>
    </r>
    <r>
      <rPr>
        <b/>
        <vertAlign val="superscript"/>
        <sz val="10"/>
        <rFont val="Calibri"/>
        <family val="2"/>
        <scheme val="minor"/>
      </rPr>
      <t>13</t>
    </r>
    <r>
      <rPr>
        <b/>
        <sz val="10"/>
        <rFont val="Calibri"/>
        <family val="2"/>
        <scheme val="minor"/>
      </rPr>
      <t>C</t>
    </r>
  </si>
  <si>
    <r>
      <rPr>
        <b/>
        <sz val="10"/>
        <rFont val="Symbol"/>
        <family val="1"/>
        <charset val="2"/>
      </rPr>
      <t>d</t>
    </r>
    <r>
      <rPr>
        <b/>
        <sz val="10"/>
        <rFont val="Calibri"/>
        <family val="2"/>
        <scheme val="minor"/>
      </rPr>
      <t>D</t>
    </r>
  </si>
  <si>
    <r>
      <t>Nitrogen (N</t>
    </r>
    <r>
      <rPr>
        <vertAlign val="subscript"/>
        <sz val="10"/>
        <rFont val="Calibri"/>
        <family val="2"/>
        <scheme val="minor"/>
      </rPr>
      <t>2</t>
    </r>
    <r>
      <rPr>
        <sz val="10"/>
        <rFont val="Calibri"/>
        <family val="2"/>
        <scheme val="minor"/>
      </rPr>
      <t>)</t>
    </r>
  </si>
  <si>
    <r>
      <t>Oxygen + Argon (O</t>
    </r>
    <r>
      <rPr>
        <vertAlign val="subscript"/>
        <sz val="10"/>
        <rFont val="Calibri"/>
        <family val="2"/>
        <scheme val="minor"/>
      </rPr>
      <t>2</t>
    </r>
    <r>
      <rPr>
        <sz val="10"/>
        <rFont val="Calibri"/>
        <family val="2"/>
        <scheme val="minor"/>
      </rPr>
      <t>+Ar)</t>
    </r>
  </si>
  <si>
    <r>
      <t>Carbon Dioxide (CO</t>
    </r>
    <r>
      <rPr>
        <vertAlign val="subscript"/>
        <sz val="10"/>
        <rFont val="Calibri"/>
        <family val="2"/>
        <scheme val="minor"/>
      </rPr>
      <t>2</t>
    </r>
    <r>
      <rPr>
        <sz val="10"/>
        <rFont val="Calibri"/>
        <family val="2"/>
        <scheme val="minor"/>
      </rPr>
      <t>)</t>
    </r>
  </si>
  <si>
    <r>
      <t>Hydrogen (H</t>
    </r>
    <r>
      <rPr>
        <vertAlign val="subscript"/>
        <sz val="10"/>
        <rFont val="Calibri"/>
        <family val="2"/>
        <scheme val="minor"/>
      </rPr>
      <t>2</t>
    </r>
    <r>
      <rPr>
        <sz val="10"/>
        <rFont val="Calibri"/>
        <family val="2"/>
        <scheme val="minor"/>
      </rPr>
      <t>)</t>
    </r>
  </si>
  <si>
    <r>
      <t>Methane (CH</t>
    </r>
    <r>
      <rPr>
        <vertAlign val="subscript"/>
        <sz val="10"/>
        <rFont val="Calibri"/>
        <family val="2"/>
        <scheme val="minor"/>
      </rPr>
      <t>4</t>
    </r>
    <r>
      <rPr>
        <sz val="10"/>
        <rFont val="Calibri"/>
        <family val="2"/>
        <scheme val="minor"/>
      </rPr>
      <t>)</t>
    </r>
  </si>
  <si>
    <r>
      <t>Ethane (C</t>
    </r>
    <r>
      <rPr>
        <vertAlign val="subscript"/>
        <sz val="10"/>
        <rFont val="Calibri"/>
        <family val="2"/>
        <scheme val="minor"/>
      </rPr>
      <t>2</t>
    </r>
    <r>
      <rPr>
        <sz val="10"/>
        <rFont val="Calibri"/>
        <family val="2"/>
        <scheme val="minor"/>
      </rPr>
      <t>H</t>
    </r>
    <r>
      <rPr>
        <vertAlign val="subscript"/>
        <sz val="10"/>
        <rFont val="Calibri"/>
        <family val="2"/>
        <scheme val="minor"/>
      </rPr>
      <t>6</t>
    </r>
    <r>
      <rPr>
        <sz val="10"/>
        <rFont val="Calibri"/>
        <family val="2"/>
        <scheme val="minor"/>
      </rPr>
      <t>)</t>
    </r>
  </si>
  <si>
    <r>
      <t>Propane (C</t>
    </r>
    <r>
      <rPr>
        <vertAlign val="subscript"/>
        <sz val="10"/>
        <rFont val="Calibri"/>
        <family val="2"/>
        <scheme val="minor"/>
      </rPr>
      <t>3</t>
    </r>
    <r>
      <rPr>
        <sz val="10"/>
        <rFont val="Calibri"/>
        <family val="2"/>
        <scheme val="minor"/>
      </rPr>
      <t>H</t>
    </r>
    <r>
      <rPr>
        <vertAlign val="subscript"/>
        <sz val="10"/>
        <rFont val="Calibri"/>
        <family val="2"/>
        <scheme val="minor"/>
      </rPr>
      <t>8</t>
    </r>
    <r>
      <rPr>
        <sz val="10"/>
        <rFont val="Calibri"/>
        <family val="2"/>
        <scheme val="minor"/>
      </rPr>
      <t>)</t>
    </r>
  </si>
  <si>
    <r>
      <t>iso-Butane (C</t>
    </r>
    <r>
      <rPr>
        <vertAlign val="subscript"/>
        <sz val="10"/>
        <rFont val="Calibri"/>
        <family val="2"/>
        <scheme val="minor"/>
      </rPr>
      <t>4</t>
    </r>
    <r>
      <rPr>
        <sz val="10"/>
        <rFont val="Calibri"/>
        <family val="2"/>
        <scheme val="minor"/>
      </rPr>
      <t>H</t>
    </r>
    <r>
      <rPr>
        <vertAlign val="subscript"/>
        <sz val="10"/>
        <rFont val="Calibri"/>
        <family val="2"/>
        <scheme val="minor"/>
      </rPr>
      <t>10</t>
    </r>
    <r>
      <rPr>
        <sz val="10"/>
        <rFont val="Calibri"/>
        <family val="2"/>
        <scheme val="minor"/>
      </rPr>
      <t>)</t>
    </r>
  </si>
  <si>
    <r>
      <t>n-Butane (C</t>
    </r>
    <r>
      <rPr>
        <vertAlign val="subscript"/>
        <sz val="10"/>
        <rFont val="Calibri"/>
        <family val="2"/>
        <scheme val="minor"/>
      </rPr>
      <t>4</t>
    </r>
    <r>
      <rPr>
        <sz val="10"/>
        <rFont val="Calibri"/>
        <family val="2"/>
        <scheme val="minor"/>
      </rPr>
      <t>H</t>
    </r>
    <r>
      <rPr>
        <vertAlign val="subscript"/>
        <sz val="10"/>
        <rFont val="Calibri"/>
        <family val="2"/>
        <scheme val="minor"/>
      </rPr>
      <t>10</t>
    </r>
    <r>
      <rPr>
        <sz val="10"/>
        <rFont val="Calibri"/>
        <family val="2"/>
        <scheme val="minor"/>
      </rPr>
      <t>)</t>
    </r>
  </si>
  <si>
    <r>
      <t>iso-Pentane (C</t>
    </r>
    <r>
      <rPr>
        <vertAlign val="subscript"/>
        <sz val="10"/>
        <rFont val="Calibri"/>
        <family val="2"/>
        <scheme val="minor"/>
      </rPr>
      <t>5</t>
    </r>
    <r>
      <rPr>
        <sz val="10"/>
        <rFont val="Calibri"/>
        <family val="2"/>
        <scheme val="minor"/>
      </rPr>
      <t>H</t>
    </r>
    <r>
      <rPr>
        <vertAlign val="subscript"/>
        <sz val="10"/>
        <rFont val="Calibri"/>
        <family val="2"/>
        <scheme val="minor"/>
      </rPr>
      <t>12</t>
    </r>
    <r>
      <rPr>
        <sz val="10"/>
        <rFont val="Calibri"/>
        <family val="2"/>
        <scheme val="minor"/>
      </rPr>
      <t>)</t>
    </r>
  </si>
  <si>
    <r>
      <t>n-Pentane (C</t>
    </r>
    <r>
      <rPr>
        <vertAlign val="subscript"/>
        <sz val="10"/>
        <rFont val="Calibri"/>
        <family val="2"/>
        <scheme val="minor"/>
      </rPr>
      <t>5</t>
    </r>
    <r>
      <rPr>
        <sz val="10"/>
        <rFont val="Calibri"/>
        <family val="2"/>
        <scheme val="minor"/>
      </rPr>
      <t>H</t>
    </r>
    <r>
      <rPr>
        <vertAlign val="subscript"/>
        <sz val="10"/>
        <rFont val="Calibri"/>
        <family val="2"/>
        <scheme val="minor"/>
      </rPr>
      <t>12</t>
    </r>
    <r>
      <rPr>
        <sz val="10"/>
        <rFont val="Calibri"/>
        <family val="2"/>
        <scheme val="minor"/>
      </rPr>
      <t>)</t>
    </r>
  </si>
  <si>
    <r>
      <t>Hexanes + (C</t>
    </r>
    <r>
      <rPr>
        <vertAlign val="subscript"/>
        <sz val="10"/>
        <rFont val="Calibri"/>
        <family val="2"/>
        <scheme val="minor"/>
      </rPr>
      <t>6</t>
    </r>
    <r>
      <rPr>
        <sz val="10"/>
        <rFont val="Calibri"/>
        <family val="2"/>
        <scheme val="minor"/>
      </rPr>
      <t>H</t>
    </r>
    <r>
      <rPr>
        <vertAlign val="subscript"/>
        <sz val="10"/>
        <rFont val="Calibri"/>
        <family val="2"/>
        <scheme val="minor"/>
      </rPr>
      <t>14</t>
    </r>
    <r>
      <rPr>
        <sz val="10"/>
        <rFont val="Calibri"/>
        <family val="2"/>
        <scheme val="minor"/>
      </rPr>
      <t>)</t>
    </r>
  </si>
  <si>
    <t>Comments:</t>
  </si>
  <si>
    <r>
      <t xml:space="preserve">Error </t>
    </r>
    <r>
      <rPr>
        <sz val="8"/>
        <rFont val="Symbol"/>
        <family val="1"/>
        <charset val="2"/>
      </rPr>
      <t>d</t>
    </r>
    <r>
      <rPr>
        <vertAlign val="superscript"/>
        <sz val="8"/>
        <rFont val="Calibri"/>
        <family val="2"/>
        <scheme val="minor"/>
      </rPr>
      <t>13</t>
    </r>
    <r>
      <rPr>
        <sz val="8"/>
        <rFont val="Calibri"/>
        <family val="2"/>
        <scheme val="minor"/>
      </rPr>
      <t>C &lt; 0.5 ‰</t>
    </r>
  </si>
  <si>
    <r>
      <t xml:space="preserve">Error </t>
    </r>
    <r>
      <rPr>
        <sz val="8"/>
        <rFont val="Symbol"/>
        <family val="1"/>
        <charset val="2"/>
      </rPr>
      <t>d</t>
    </r>
    <r>
      <rPr>
        <sz val="8"/>
        <rFont val="Calibri"/>
        <family val="2"/>
        <scheme val="minor"/>
      </rPr>
      <t>D &lt; 5.0 ‰</t>
    </r>
  </si>
  <si>
    <t>HC</t>
  </si>
  <si>
    <t>HC= Hydrocarbons</t>
  </si>
  <si>
    <t>Calculated Values:</t>
  </si>
  <si>
    <t>Measured Values:</t>
  </si>
  <si>
    <t>Measured</t>
  </si>
  <si>
    <r>
      <t>mol %</t>
    </r>
    <r>
      <rPr>
        <b/>
        <vertAlign val="superscript"/>
        <sz val="9"/>
        <rFont val="Calibri"/>
        <family val="2"/>
        <scheme val="minor"/>
      </rPr>
      <t>a</t>
    </r>
  </si>
  <si>
    <r>
      <rPr>
        <vertAlign val="superscript"/>
        <sz val="8"/>
        <rFont val="Calibri"/>
        <family val="2"/>
        <scheme val="minor"/>
      </rPr>
      <t>a</t>
    </r>
    <r>
      <rPr>
        <sz val="8"/>
        <rFont val="Calibri"/>
        <family val="2"/>
        <scheme val="minor"/>
      </rPr>
      <t xml:space="preserve"> Analyte concentrations normalized to 100% (Mol. % is approximately equal to Vol. % )</t>
    </r>
  </si>
  <si>
    <t>Total HCs (ppm)</t>
  </si>
  <si>
    <r>
      <t>Gas Wetness (mol % C</t>
    </r>
    <r>
      <rPr>
        <vertAlign val="subscript"/>
        <sz val="10"/>
        <rFont val="Calibri"/>
        <family val="2"/>
        <scheme val="minor"/>
      </rPr>
      <t>2</t>
    </r>
    <r>
      <rPr>
        <sz val="10"/>
        <rFont val="Calibri"/>
        <family val="2"/>
        <scheme val="minor"/>
      </rPr>
      <t>+/C</t>
    </r>
    <r>
      <rPr>
        <vertAlign val="subscript"/>
        <sz val="10"/>
        <rFont val="Calibri"/>
        <family val="2"/>
        <scheme val="minor"/>
      </rPr>
      <t>1</t>
    </r>
    <r>
      <rPr>
        <sz val="10"/>
        <rFont val="Calibri"/>
        <family val="2"/>
        <scheme val="minor"/>
      </rPr>
      <t>+)</t>
    </r>
  </si>
  <si>
    <r>
      <t>C</t>
    </r>
    <r>
      <rPr>
        <vertAlign val="subscript"/>
        <sz val="10"/>
        <rFont val="Calibri"/>
        <family val="2"/>
        <scheme val="minor"/>
      </rPr>
      <t>1</t>
    </r>
    <r>
      <rPr>
        <sz val="10"/>
        <rFont val="Calibri"/>
        <family val="2"/>
        <scheme val="minor"/>
      </rPr>
      <t>/(C</t>
    </r>
    <r>
      <rPr>
        <vertAlign val="subscript"/>
        <sz val="10"/>
        <rFont val="Calibri"/>
        <family val="2"/>
        <scheme val="minor"/>
      </rPr>
      <t>2</t>
    </r>
    <r>
      <rPr>
        <sz val="10"/>
        <rFont val="Calibri"/>
        <family val="2"/>
        <scheme val="minor"/>
      </rPr>
      <t>+C</t>
    </r>
    <r>
      <rPr>
        <vertAlign val="subscript"/>
        <sz val="10"/>
        <rFont val="Calibri"/>
        <family val="2"/>
        <scheme val="minor"/>
      </rPr>
      <t>3</t>
    </r>
    <r>
      <rPr>
        <sz val="10"/>
        <rFont val="Calibri"/>
        <family val="2"/>
        <scheme val="minor"/>
      </rPr>
      <t>) (mol/mol)</t>
    </r>
  </si>
  <si>
    <t>Data and Interpretation</t>
  </si>
  <si>
    <t>Hydrocarbon Gas Composition and Stable Isotopes</t>
  </si>
  <si>
    <t>Date Analyzed:</t>
  </si>
  <si>
    <r>
      <t>Helium (He)</t>
    </r>
    <r>
      <rPr>
        <vertAlign val="superscript"/>
        <sz val="10"/>
        <rFont val="Calibri"/>
        <family val="2"/>
        <scheme val="minor"/>
      </rPr>
      <t>b</t>
    </r>
  </si>
  <si>
    <t>-</t>
  </si>
  <si>
    <t>Organization</t>
  </si>
  <si>
    <t>Reporting Organization</t>
  </si>
  <si>
    <t>Reporting Organization Name</t>
  </si>
  <si>
    <t>Order Number</t>
  </si>
  <si>
    <t>Entity Requesting Analysis</t>
  </si>
  <si>
    <t>Purpose</t>
  </si>
  <si>
    <t>Project</t>
  </si>
  <si>
    <t>Dolan Integration Group</t>
  </si>
  <si>
    <t>Sample</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</si>
  <si>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</si>
  <si>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</si>
  <si>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</si>
  <si>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</si>
  <si>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</si>
  <si>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</si>
  <si>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</si>
  <si>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</si>
  <si>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</si>
  <si>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</si>
  <si>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</si>
  <si>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</si>
  <si>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</si>
  <si>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</si>
  <si>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</si>
  <si>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</si>
  <si>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</si>
  <si>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</si>
  <si>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</si>
  <si>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</si>
  <si>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</si>
  <si>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</si>
  <si>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</si>
  <si>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</si>
  <si>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</si>
  <si>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</si>
  <si>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</si>
  <si>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</si>
  <si>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</si>
  <si>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</si>
  <si>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</si>
  <si>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</si>
  <si>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</si>
  <si>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</si>
  <si>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</si>
  <si>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</si>
  <si>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</si>
  <si>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</si>
  <si>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</si>
  <si>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</si>
  <si>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</si>
  <si>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</si>
  <si>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</si>
  <si>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</si>
  <si>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</si>
  <si>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</si>
  <si>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</si>
  <si>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</si>
  <si>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</si>
  <si>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</si>
  <si>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</si>
  <si>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</si>
  <si>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</si>
  <si>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</si>
  <si>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</si>
  <si>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</si>
  <si>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</si>
  <si>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</si>
  <si>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</si>
  <si>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</si>
  <si>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</si>
  <si>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</si>
  <si>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</si>
  <si>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iC5</t>
  </si>
  <si>
    <t>ISOPENTANE</t>
  </si>
  <si>
    <t>109-66-0</t>
  </si>
  <si>
    <t>N-PENTANE</t>
  </si>
  <si>
    <t>92112-69-1+</t>
  </si>
  <si>
    <t>C6+ (hexanes +)</t>
  </si>
  <si>
    <t>delta13C_C1</t>
  </si>
  <si>
    <t>DELTA 13C C1</t>
  </si>
  <si>
    <t>deltaD_C1</t>
  </si>
  <si>
    <t>DELTA D C1</t>
  </si>
  <si>
    <t>Sample Name(s):</t>
  </si>
  <si>
    <t>per mil</t>
  </si>
  <si>
    <r>
      <rPr>
        <vertAlign val="superscript"/>
        <sz val="8"/>
        <rFont val="Calibri"/>
        <family val="2"/>
        <scheme val="minor"/>
      </rPr>
      <t>b</t>
    </r>
    <r>
      <rPr>
        <sz val="8"/>
        <rFont val="Calibri"/>
        <family val="2"/>
        <scheme val="minor"/>
      </rPr>
      <t xml:space="preserve"> Addition of helium negates the ability to detect native helium and may negate the ability to detect hydrogen.</t>
    </r>
  </si>
  <si>
    <t>7440-59-7</t>
  </si>
  <si>
    <t>Helium</t>
  </si>
  <si>
    <t>1333-74-0</t>
  </si>
  <si>
    <t>HYDROGEN</t>
  </si>
  <si>
    <t>delta13C_C2</t>
  </si>
  <si>
    <t>DELTA 13C C2</t>
  </si>
  <si>
    <t>delta13C_C3</t>
  </si>
  <si>
    <t>DELTA 13C C3</t>
  </si>
  <si>
    <t>delta13C_ic4</t>
  </si>
  <si>
    <t>DELTA 13C iC4</t>
  </si>
  <si>
    <t>delta13C_nC4</t>
  </si>
  <si>
    <t>DELTA 13C nC4</t>
  </si>
  <si>
    <t>nd</t>
  </si>
  <si>
    <t>delta13C_iC5</t>
  </si>
  <si>
    <t>DELTA 13C iC5</t>
  </si>
  <si>
    <t>delta13C_nC5</t>
  </si>
  <si>
    <t>DELTA 13C nC5</t>
  </si>
  <si>
    <t>74-85-1</t>
  </si>
  <si>
    <t>ETHENE</t>
  </si>
  <si>
    <r>
      <t>Ethene (C</t>
    </r>
    <r>
      <rPr>
        <vertAlign val="subscript"/>
        <sz val="10"/>
        <rFont val="Calibri"/>
        <family val="2"/>
        <scheme val="minor"/>
      </rPr>
      <t>2</t>
    </r>
    <r>
      <rPr>
        <sz val="10"/>
        <rFont val="Calibri"/>
        <family val="2"/>
        <scheme val="minor"/>
      </rPr>
      <t>H</t>
    </r>
    <r>
      <rPr>
        <vertAlign val="subscript"/>
        <sz val="10"/>
        <rFont val="Calibri"/>
        <family val="2"/>
        <scheme val="minor"/>
      </rPr>
      <t>4</t>
    </r>
    <r>
      <rPr>
        <sz val="10"/>
        <rFont val="Calibri"/>
        <family val="2"/>
        <scheme val="minor"/>
      </rPr>
      <t>)</t>
    </r>
  </si>
  <si>
    <t>delta13C_CO2</t>
  </si>
  <si>
    <t>DELTA 13C CO2</t>
  </si>
  <si>
    <t>Helium added to create headspace.</t>
  </si>
  <si>
    <t>DIG-019958</t>
  </si>
  <si>
    <t>Origins Laboratory</t>
  </si>
  <si>
    <t>Barton-302202</t>
  </si>
  <si>
    <t>1 L Bottle</t>
  </si>
  <si>
    <t>na</t>
  </si>
  <si>
    <r>
      <t xml:space="preserve">Gas Composition: 9/7/19  </t>
    </r>
    <r>
      <rPr>
        <sz val="10"/>
        <rFont val="Calibri"/>
        <family val="2"/>
      </rPr>
      <t>δ</t>
    </r>
    <r>
      <rPr>
        <vertAlign val="superscript"/>
        <sz val="10"/>
        <rFont val="Calibri"/>
        <family val="2"/>
      </rPr>
      <t>13</t>
    </r>
    <r>
      <rPr>
        <sz val="10"/>
        <rFont val="Calibri"/>
        <family val="2"/>
      </rPr>
      <t xml:space="preserve">C:  8/27/19  δD: </t>
    </r>
    <r>
      <rPr>
        <sz val="10"/>
        <rFont val="Calibri"/>
        <family val="2"/>
        <scheme val="minor"/>
      </rPr>
      <t>9/13/19</t>
    </r>
  </si>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</sst>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0.00_);_(&quot;$&quot;* \(#,##0.00\);_(&quot;$&quot;* &quot;-&quot;??_);_(@_)"/>
    <numFmt numFmtId="164" formatCode="0.0"/>
    <numFmt numFmtId="165" formatCode="h:mm;@"/>
    <numFmt numFmtId="166" formatCode="mm/dd/yy;@"/>
    <numFmt numFmtId="167" formatCode="m/d/yyyy;@"/>
    <numFmt numFmtId="168" formatCode="[$-409]m/d/yy\ h:mm\ AM/PM;@"/>
  </numFmts>
  <fonts count="60" x14ac:knownFonts="1">
    <font>
      <sz val="11"/>
      <color theme="1"/>
      <name val="Calibri"/>
      <family val="2"/>
      <scheme val="minor"/>
    </font>
    <font>
      <sz val="11"/>
      <color rgb="FF9C0006"/>
      <name val="Calibri"/>
      <family val="2"/>
      <scheme val="minor"/>
    </font>
    <font>
      <b/>
      <sz val="11"/>
      <color theme="1"/>
      <name val="Calibri"/>
      <family val="2"/>
      <scheme val="minor"/>
    </font>
    <font>
      <sz val="11"/>
      <name val="Calibri"/>
      <family val="2"/>
      <scheme val="minor"/>
    </font>
    <font>
      <b/>
      <sz val="16"/>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0"/>
      <name val="Arial"/>
      <family val="2"/>
    </font>
    <font>
      <sz val="10"/>
      <name val="Arial"/>
      <family val="2"/>
    </font>
    <font>
      <b/>
      <sz val="12"/>
      <name val="Calibri"/>
      <family val="2"/>
      <scheme val="minor"/>
    </font>
    <font>
      <sz val="10"/>
      <color theme="1"/>
      <name val="Arial"/>
      <family val="2"/>
    </font>
    <font>
      <sz val="10"/>
      <name val="Calibri"/>
      <family val="2"/>
      <scheme val="minor"/>
    </font>
    <font>
      <sz val="10"/>
      <color theme="1"/>
      <name val="Calibri"/>
      <family val="2"/>
      <scheme val="minor"/>
    </font>
    <font>
      <b/>
      <sz val="10"/>
      <name val="Calibri"/>
      <family val="2"/>
      <scheme val="minor"/>
    </font>
    <font>
      <b/>
      <sz val="10"/>
      <name val="Symbol"/>
      <family val="1"/>
      <charset val="2"/>
    </font>
    <font>
      <b/>
      <vertAlign val="superscript"/>
      <sz val="10"/>
      <name val="Calibri"/>
      <family val="2"/>
      <scheme val="minor"/>
    </font>
    <font>
      <vertAlign val="subscript"/>
      <sz val="10"/>
      <name val="Calibri"/>
      <family val="2"/>
      <scheme val="minor"/>
    </font>
    <font>
      <sz val="9"/>
      <name val="Calibri"/>
      <family val="2"/>
      <scheme val="minor"/>
    </font>
    <font>
      <sz val="8"/>
      <name val="Calibri"/>
      <family val="2"/>
      <scheme val="minor"/>
    </font>
    <font>
      <sz val="8"/>
      <name val="Symbol"/>
      <family val="1"/>
      <charset val="2"/>
    </font>
    <font>
      <vertAlign val="superscript"/>
      <sz val="8"/>
      <name val="Calibri"/>
      <family val="2"/>
      <scheme val="minor"/>
    </font>
    <font>
      <b/>
      <sz val="9"/>
      <name val="Calibri"/>
      <family val="2"/>
      <scheme val="minor"/>
    </font>
    <font>
      <sz val="9"/>
      <color theme="1"/>
      <name val="Calibri"/>
      <family val="2"/>
      <scheme val="minor"/>
    </font>
    <font>
      <sz val="8"/>
      <color theme="1"/>
      <name val="Calibri"/>
      <family val="2"/>
      <scheme val="minor"/>
    </font>
    <font>
      <b/>
      <vertAlign val="superscript"/>
      <sz val="9"/>
      <name val="Calibri"/>
      <family val="2"/>
      <scheme val="minor"/>
    </font>
    <font>
      <b/>
      <sz val="12"/>
      <color theme="1"/>
      <name val="Calibri"/>
      <family val="2"/>
      <scheme val="minor"/>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sz val="10"/>
      <color rgb="FFFF0000"/>
      <name val="Calibri"/>
      <family val="2"/>
      <scheme val="minor"/>
    </font>
    <font>
      <vertAlign val="superscript"/>
      <sz val="10"/>
      <name val="Calibri"/>
      <family val="2"/>
      <scheme val="minor"/>
    </font>
    <font>
      <sz val="18"/>
      <color theme="3"/>
      <name val="Cambria"/>
      <family val="2"/>
      <scheme val="major"/>
    </font>
    <font>
      <sz val="10"/>
      <name val="Calibri"/>
      <family val="2"/>
    </font>
    <font>
      <vertAlign val="superscript"/>
      <sz val="10"/>
      <name val="Calibri"/>
      <family val="2"/>
    </font>
    <font>
      <b/>
      <sz val="12"/>
      <color rgb="FFFF0000"/>
      <name val="Calibri"/>
      <family val="2"/>
      <scheme val="minor"/>
    </font>
  </fonts>
  <fills count="37">
    <fill>
      <patternFill patternType="none"/>
    </fill>
    <fill>
      <patternFill patternType="gray125"/>
    </fill>
    <fill>
      <patternFill patternType="solid">
        <fgColor rgb="FFFFC7CE"/>
      </patternFill>
    </fill>
    <fill>
      <patternFill patternType="solid">
        <fgColor theme="3" tint="0.79998168889431442"/>
        <bgColor indexed="64"/>
      </patternFill>
    </fill>
    <fill>
      <patternFill patternType="solid">
        <fgColor rgb="FFC6EF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F7FCFF"/>
        <bgColor indexed="64"/>
      </patternFill>
    </fill>
    <fill>
      <patternFill patternType="solid">
        <fgColor theme="9"/>
        <bgColor indexed="64"/>
      </patternFill>
    </fill>
  </fills>
  <borders count="2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00">
    <xf numFmtId="0" fontId="0" fillId="0" borderId="0"/>
    <xf numFmtId="0" fontId="1" fillId="2" borderId="0" applyNumberFormat="0" applyBorder="0" applyAlignment="0" applyProtection="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0" fillId="4" borderId="0" applyNumberFormat="0" applyBorder="0" applyAlignment="0" applyProtection="0"/>
    <xf numFmtId="0" fontId="11" fillId="5" borderId="0" applyNumberFormat="0" applyBorder="0" applyAlignment="0" applyProtection="0"/>
    <xf numFmtId="0" fontId="12" fillId="6" borderId="4" applyNumberFormat="0" applyAlignment="0" applyProtection="0"/>
    <xf numFmtId="0" fontId="13" fillId="7" borderId="5" applyNumberFormat="0" applyAlignment="0" applyProtection="0"/>
    <xf numFmtId="0" fontId="14" fillId="7" borderId="4" applyNumberFormat="0" applyAlignment="0" applyProtection="0"/>
    <xf numFmtId="0" fontId="15" fillId="0" borderId="6" applyNumberFormat="0" applyFill="0" applyAlignment="0" applyProtection="0"/>
    <xf numFmtId="0" fontId="16" fillId="8" borderId="7" applyNumberFormat="0" applyAlignment="0" applyProtection="0"/>
    <xf numFmtId="0" fontId="17" fillId="0" borderId="0" applyNumberFormat="0" applyFill="0" applyBorder="0" applyAlignment="0" applyProtection="0"/>
    <xf numFmtId="0" fontId="5" fillId="9" borderId="8" applyNumberFormat="0" applyFont="0" applyAlignment="0" applyProtection="0"/>
    <xf numFmtId="0" fontId="18" fillId="0" borderId="0" applyNumberFormat="0" applyFill="0" applyBorder="0" applyAlignment="0" applyProtection="0"/>
    <xf numFmtId="0" fontId="2" fillId="0" borderId="9" applyNumberFormat="0" applyFill="0" applyAlignment="0" applyProtection="0"/>
    <xf numFmtId="0" fontId="19"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19" fillId="17" borderId="0" applyNumberFormat="0" applyBorder="0" applyAlignment="0" applyProtection="0"/>
    <xf numFmtId="0" fontId="19" fillId="18" borderId="0" applyNumberFormat="0" applyBorder="0" applyAlignment="0" applyProtection="0"/>
    <xf numFmtId="0" fontId="5" fillId="19" borderId="0" applyNumberFormat="0" applyBorder="0" applyAlignment="0" applyProtection="0"/>
    <xf numFmtId="0" fontId="5" fillId="20" borderId="0" applyNumberFormat="0" applyBorder="0" applyAlignment="0" applyProtection="0"/>
    <xf numFmtId="0" fontId="19" fillId="21" borderId="0" applyNumberFormat="0" applyBorder="0" applyAlignment="0" applyProtection="0"/>
    <xf numFmtId="0" fontId="19" fillId="22" borderId="0" applyNumberFormat="0" applyBorder="0" applyAlignment="0" applyProtection="0"/>
    <xf numFmtId="0" fontId="5" fillId="23" borderId="0" applyNumberFormat="0" applyBorder="0" applyAlignment="0" applyProtection="0"/>
    <xf numFmtId="0" fontId="5" fillId="24" borderId="0" applyNumberFormat="0" applyBorder="0" applyAlignment="0" applyProtection="0"/>
    <xf numFmtId="0" fontId="19" fillId="25" borderId="0" applyNumberFormat="0" applyBorder="0" applyAlignment="0" applyProtection="0"/>
    <xf numFmtId="0" fontId="19" fillId="26" borderId="0" applyNumberFormat="0" applyBorder="0" applyAlignment="0" applyProtection="0"/>
    <xf numFmtId="0" fontId="5" fillId="27" borderId="0" applyNumberFormat="0" applyBorder="0" applyAlignment="0" applyProtection="0"/>
    <xf numFmtId="0" fontId="5" fillId="28" borderId="0" applyNumberFormat="0" applyBorder="0" applyAlignment="0" applyProtection="0"/>
    <xf numFmtId="0" fontId="19" fillId="29" borderId="0" applyNumberFormat="0" applyBorder="0" applyAlignment="0" applyProtection="0"/>
    <xf numFmtId="0" fontId="19" fillId="30"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19" fillId="33" borderId="0" applyNumberFormat="0" applyBorder="0" applyAlignment="0" applyProtection="0"/>
    <xf numFmtId="0" fontId="20" fillId="0" borderId="0"/>
    <xf numFmtId="0" fontId="21" fillId="0" borderId="0"/>
    <xf numFmtId="0" fontId="20" fillId="0" borderId="0"/>
    <xf numFmtId="0" fontId="5" fillId="0" borderId="0"/>
    <xf numFmtId="0" fontId="20" fillId="0" borderId="0"/>
    <xf numFmtId="0" fontId="5" fillId="9" borderId="8" applyNumberFormat="0" applyFont="0" applyAlignment="0" applyProtection="0"/>
    <xf numFmtId="0" fontId="23" fillId="0" borderId="0"/>
    <xf numFmtId="0" fontId="20" fillId="0" borderId="0"/>
    <xf numFmtId="0" fontId="23" fillId="11" borderId="0" applyNumberFormat="0" applyBorder="0" applyAlignment="0" applyProtection="0"/>
    <xf numFmtId="0" fontId="23" fillId="15" borderId="0" applyNumberFormat="0" applyBorder="0" applyAlignment="0" applyProtection="0"/>
    <xf numFmtId="0" fontId="23" fillId="19" borderId="0" applyNumberFormat="0" applyBorder="0" applyAlignment="0" applyProtection="0"/>
    <xf numFmtId="0" fontId="23" fillId="23" borderId="0" applyNumberFormat="0" applyBorder="0" applyAlignment="0" applyProtection="0"/>
    <xf numFmtId="0" fontId="23" fillId="27" borderId="0" applyNumberFormat="0" applyBorder="0" applyAlignment="0" applyProtection="0"/>
    <xf numFmtId="0" fontId="23" fillId="31" borderId="0" applyNumberFormat="0" applyBorder="0" applyAlignment="0" applyProtection="0"/>
    <xf numFmtId="0" fontId="23" fillId="12" borderId="0" applyNumberFormat="0" applyBorder="0" applyAlignment="0" applyProtection="0"/>
    <xf numFmtId="0" fontId="23" fillId="16" borderId="0" applyNumberFormat="0" applyBorder="0" applyAlignment="0" applyProtection="0"/>
    <xf numFmtId="0" fontId="23" fillId="20" borderId="0" applyNumberFormat="0" applyBorder="0" applyAlignment="0" applyProtection="0"/>
    <xf numFmtId="0" fontId="23" fillId="24" borderId="0" applyNumberFormat="0" applyBorder="0" applyAlignment="0" applyProtection="0"/>
    <xf numFmtId="0" fontId="23" fillId="28" borderId="0" applyNumberFormat="0" applyBorder="0" applyAlignment="0" applyProtection="0"/>
    <xf numFmtId="0" fontId="23" fillId="32" borderId="0" applyNumberFormat="0" applyBorder="0" applyAlignment="0" applyProtection="0"/>
    <xf numFmtId="0" fontId="39" fillId="13" borderId="0" applyNumberFormat="0" applyBorder="0" applyAlignment="0" applyProtection="0"/>
    <xf numFmtId="0" fontId="39" fillId="17" borderId="0" applyNumberFormat="0" applyBorder="0" applyAlignment="0" applyProtection="0"/>
    <xf numFmtId="0" fontId="39" fillId="21" borderId="0" applyNumberFormat="0" applyBorder="0" applyAlignment="0" applyProtection="0"/>
    <xf numFmtId="0" fontId="39" fillId="25" borderId="0" applyNumberFormat="0" applyBorder="0" applyAlignment="0" applyProtection="0"/>
    <xf numFmtId="0" fontId="39" fillId="29" borderId="0" applyNumberFormat="0" applyBorder="0" applyAlignment="0" applyProtection="0"/>
    <xf numFmtId="0" fontId="39" fillId="33" borderId="0" applyNumberFormat="0" applyBorder="0" applyAlignment="0" applyProtection="0"/>
    <xf numFmtId="0" fontId="39" fillId="10" borderId="0" applyNumberFormat="0" applyBorder="0" applyAlignment="0" applyProtection="0"/>
    <xf numFmtId="0" fontId="39" fillId="14" borderId="0" applyNumberFormat="0" applyBorder="0" applyAlignment="0" applyProtection="0"/>
    <xf numFmtId="0" fontId="39" fillId="18" borderId="0" applyNumberFormat="0" applyBorder="0" applyAlignment="0" applyProtection="0"/>
    <xf numFmtId="0" fontId="39" fillId="22" borderId="0" applyNumberFormat="0" applyBorder="0" applyAlignment="0" applyProtection="0"/>
    <xf numFmtId="0" fontId="39" fillId="26" borderId="0" applyNumberFormat="0" applyBorder="0" applyAlignment="0" applyProtection="0"/>
    <xf numFmtId="0" fontId="39" fillId="30" borderId="0" applyNumberFormat="0" applyBorder="0" applyAlignment="0" applyProtection="0"/>
    <xf numFmtId="0" fontId="40" fillId="2" borderId="0" applyNumberFormat="0" applyBorder="0" applyAlignment="0" applyProtection="0"/>
    <xf numFmtId="0" fontId="41" fillId="7" borderId="4" applyNumberFormat="0" applyAlignment="0" applyProtection="0"/>
    <xf numFmtId="0" fontId="42" fillId="8" borderId="7" applyNumberFormat="0" applyAlignment="0" applyProtection="0"/>
    <xf numFmtId="44" fontId="5" fillId="0" borderId="0" applyFont="0" applyFill="0" applyBorder="0" applyAlignment="0" applyProtection="0"/>
    <xf numFmtId="0" fontId="43" fillId="0" borderId="0" applyNumberFormat="0" applyFill="0" applyBorder="0" applyAlignment="0" applyProtection="0"/>
    <xf numFmtId="0" fontId="44" fillId="4" borderId="0" applyNumberFormat="0" applyBorder="0" applyAlignment="0" applyProtection="0"/>
    <xf numFmtId="0" fontId="45" fillId="0" borderId="1" applyNumberFormat="0" applyFill="0" applyAlignment="0" applyProtection="0"/>
    <xf numFmtId="0" fontId="46" fillId="0" borderId="2" applyNumberFormat="0" applyFill="0" applyAlignment="0" applyProtection="0"/>
    <xf numFmtId="0" fontId="47" fillId="0" borderId="3" applyNumberFormat="0" applyFill="0" applyAlignment="0" applyProtection="0"/>
    <xf numFmtId="0" fontId="47" fillId="0" borderId="0" applyNumberFormat="0" applyFill="0" applyBorder="0" applyAlignment="0" applyProtection="0"/>
    <xf numFmtId="0" fontId="48" fillId="6" borderId="4" applyNumberFormat="0" applyAlignment="0" applyProtection="0"/>
    <xf numFmtId="0" fontId="49" fillId="0" borderId="6" applyNumberFormat="0" applyFill="0" applyAlignment="0" applyProtection="0"/>
    <xf numFmtId="0" fontId="50" fillId="5" borderId="0" applyNumberFormat="0" applyBorder="0" applyAlignment="0" applyProtection="0"/>
    <xf numFmtId="0" fontId="20" fillId="0" borderId="0"/>
    <xf numFmtId="0" fontId="20" fillId="0" borderId="0"/>
    <xf numFmtId="0" fontId="20" fillId="0" borderId="0"/>
    <xf numFmtId="0" fontId="23" fillId="0" borderId="0"/>
    <xf numFmtId="0" fontId="23" fillId="0" borderId="0"/>
    <xf numFmtId="0" fontId="20" fillId="0" borderId="0"/>
    <xf numFmtId="0" fontId="20" fillId="0" borderId="0"/>
    <xf numFmtId="0" fontId="20" fillId="0" borderId="0"/>
    <xf numFmtId="0" fontId="23" fillId="9" borderId="8" applyNumberFormat="0" applyFont="0" applyAlignment="0" applyProtection="0"/>
    <xf numFmtId="0" fontId="51" fillId="7" borderId="5" applyNumberFormat="0" applyAlignment="0" applyProtection="0"/>
    <xf numFmtId="0" fontId="52" fillId="0" borderId="9" applyNumberFormat="0" applyFill="0" applyAlignment="0" applyProtection="0"/>
    <xf numFmtId="0" fontId="53" fillId="0" borderId="0" applyNumberFormat="0" applyFill="0" applyBorder="0" applyAlignment="0" applyProtection="0"/>
    <xf numFmtId="0" fontId="56" fillId="0" borderId="0" applyNumberFormat="0" applyFill="0" applyBorder="0" applyAlignment="0" applyProtection="0"/>
  </cellStyleXfs>
  <cellXfs count="97">
    <xf numFmtId="0" fontId="0" fillId="0" borderId="0" xfId="0"/>
    <xf numFmtId="0" fontId="24" fillId="34" borderId="0" xfId="0" applyFont="1" applyFill="1" applyBorder="1" applyAlignment="1">
      <alignment horizontal="left" vertical="center"/>
    </xf>
    <xf numFmtId="0" fontId="24" fillId="0" borderId="0" xfId="0" applyFont="1" applyFill="1" applyBorder="1" applyAlignment="1">
      <alignment horizontal="left" vertical="center"/>
    </xf>
    <xf numFmtId="49" fontId="24" fillId="0" borderId="0" xfId="0" applyNumberFormat="1" applyFont="1" applyFill="1" applyBorder="1" applyAlignment="1">
      <alignment horizontal="left" vertical="center"/>
    </xf>
    <xf numFmtId="166" fontId="24" fillId="0" borderId="0" xfId="0" applyNumberFormat="1" applyFont="1" applyFill="1" applyBorder="1" applyAlignment="1">
      <alignment horizontal="left" vertical="center"/>
    </xf>
    <xf numFmtId="165" fontId="24" fillId="0" borderId="0" xfId="0" applyNumberFormat="1" applyFont="1" applyFill="1" applyBorder="1" applyAlignment="1">
      <alignment horizontal="left" vertical="center"/>
    </xf>
    <xf numFmtId="0" fontId="25" fillId="0" borderId="0" xfId="0" applyFont="1" applyFill="1" applyBorder="1" applyAlignment="1">
      <alignment horizontal="left" vertical="center"/>
    </xf>
    <xf numFmtId="164" fontId="24" fillId="0" borderId="0" xfId="0" applyNumberFormat="1" applyFont="1" applyFill="1" applyBorder="1" applyAlignment="1">
      <alignment horizontal="left" vertical="center"/>
    </xf>
    <xf numFmtId="2" fontId="24" fillId="0" borderId="16" xfId="0" applyNumberFormat="1" applyFont="1" applyFill="1" applyBorder="1" applyAlignment="1">
      <alignment horizontal="left" vertical="center"/>
    </xf>
    <xf numFmtId="0" fontId="24" fillId="0" borderId="16" xfId="0" applyFont="1" applyFill="1" applyBorder="1" applyAlignment="1">
      <alignment horizontal="left" vertical="center"/>
    </xf>
    <xf numFmtId="2" fontId="24" fillId="35" borderId="16" xfId="0" applyNumberFormat="1" applyFont="1" applyFill="1" applyBorder="1" applyAlignment="1">
      <alignment horizontal="left" vertical="center"/>
    </xf>
    <xf numFmtId="0" fontId="24" fillId="35" borderId="16" xfId="0" applyFont="1" applyFill="1" applyBorder="1" applyAlignment="1">
      <alignment horizontal="left" vertical="center"/>
    </xf>
    <xf numFmtId="164" fontId="24" fillId="0" borderId="16" xfId="0" applyNumberFormat="1" applyFont="1" applyFill="1" applyBorder="1" applyAlignment="1">
      <alignment horizontal="left" vertical="center"/>
    </xf>
    <xf numFmtId="0" fontId="31" fillId="0" borderId="0" xfId="0" applyFont="1" applyFill="1" applyBorder="1" applyAlignment="1">
      <alignment horizontal="left" vertical="center"/>
    </xf>
    <xf numFmtId="167" fontId="31" fillId="0" borderId="0" xfId="0" applyNumberFormat="1" applyFont="1" applyFill="1" applyBorder="1" applyAlignment="1">
      <alignment horizontal="left" vertical="center"/>
    </xf>
    <xf numFmtId="0" fontId="25" fillId="34" borderId="0" xfId="0" applyFont="1" applyFill="1" applyBorder="1" applyAlignment="1">
      <alignment horizontal="left" vertical="center"/>
    </xf>
    <xf numFmtId="2" fontId="24" fillId="0" borderId="0" xfId="0" applyNumberFormat="1" applyFont="1" applyFill="1" applyBorder="1" applyAlignment="1">
      <alignment horizontal="left" vertical="center"/>
    </xf>
    <xf numFmtId="2" fontId="31" fillId="0" borderId="0" xfId="0" applyNumberFormat="1" applyFont="1" applyFill="1" applyBorder="1" applyAlignment="1">
      <alignment horizontal="left" vertical="center"/>
    </xf>
    <xf numFmtId="164" fontId="31" fillId="0" borderId="0" xfId="0" applyNumberFormat="1" applyFont="1" applyFill="1" applyBorder="1" applyAlignment="1">
      <alignment horizontal="left" vertical="center"/>
    </xf>
    <xf numFmtId="0" fontId="36" fillId="0" borderId="0" xfId="0" applyFont="1" applyFill="1" applyBorder="1" applyAlignment="1">
      <alignment horizontal="left" vertical="center"/>
    </xf>
    <xf numFmtId="1" fontId="24" fillId="0" borderId="16" xfId="0" applyNumberFormat="1" applyFont="1" applyFill="1" applyBorder="1" applyAlignment="1">
      <alignment horizontal="left" vertical="center" wrapText="1"/>
    </xf>
    <xf numFmtId="0" fontId="26" fillId="3" borderId="20" xfId="0" applyFont="1" applyFill="1" applyBorder="1" applyAlignment="1">
      <alignment horizontal="left" vertical="center"/>
    </xf>
    <xf numFmtId="0" fontId="34" fillId="3" borderId="14" xfId="0" applyFont="1" applyFill="1" applyBorder="1" applyAlignment="1">
      <alignment horizontal="left" vertical="center"/>
    </xf>
    <xf numFmtId="0" fontId="34" fillId="3" borderId="21" xfId="0" applyFont="1" applyFill="1" applyBorder="1" applyAlignment="1">
      <alignment horizontal="left" vertical="center"/>
    </xf>
    <xf numFmtId="0" fontId="26" fillId="3" borderId="13" xfId="0" applyFont="1" applyFill="1" applyBorder="1" applyAlignment="1">
      <alignment horizontal="left" vertical="center"/>
    </xf>
    <xf numFmtId="0" fontId="26" fillId="3" borderId="15" xfId="0" applyFont="1" applyFill="1" applyBorder="1" applyAlignment="1">
      <alignment horizontal="left" vertical="center"/>
    </xf>
    <xf numFmtId="0" fontId="25" fillId="0" borderId="17" xfId="0" applyFont="1" applyFill="1" applyBorder="1" applyAlignment="1">
      <alignment horizontal="left" vertical="center"/>
    </xf>
    <xf numFmtId="49" fontId="24" fillId="34" borderId="0" xfId="0" applyNumberFormat="1" applyFont="1" applyFill="1" applyBorder="1" applyAlignment="1">
      <alignment horizontal="left" vertical="center"/>
    </xf>
    <xf numFmtId="49" fontId="25" fillId="34" borderId="0" xfId="0" applyNumberFormat="1" applyFont="1" applyFill="1" applyBorder="1" applyAlignment="1">
      <alignment horizontal="left" vertical="center"/>
    </xf>
    <xf numFmtId="49" fontId="22" fillId="34" borderId="0" xfId="0" applyNumberFormat="1" applyFont="1" applyFill="1" applyBorder="1" applyAlignment="1">
      <alignment horizontal="left"/>
    </xf>
    <xf numFmtId="49" fontId="30" fillId="34" borderId="0" xfId="0" applyNumberFormat="1" applyFont="1" applyFill="1" applyBorder="1" applyAlignment="1">
      <alignment horizontal="left" vertical="center"/>
    </xf>
    <xf numFmtId="49" fontId="35" fillId="34" borderId="0" xfId="0" applyNumberFormat="1" applyFont="1" applyFill="1" applyBorder="1" applyAlignment="1">
      <alignment horizontal="left" vertical="center"/>
    </xf>
    <xf numFmtId="49" fontId="0" fillId="34" borderId="0" xfId="0" applyNumberFormat="1" applyFill="1" applyBorder="1" applyAlignment="1">
      <alignment horizontal="left"/>
    </xf>
    <xf numFmtId="49" fontId="22" fillId="34" borderId="0" xfId="0" applyNumberFormat="1" applyFont="1" applyFill="1" applyBorder="1" applyAlignment="1">
      <alignment horizontal="left" vertical="center"/>
    </xf>
    <xf numFmtId="49" fontId="38" fillId="34" borderId="0" xfId="0" applyNumberFormat="1" applyFont="1" applyFill="1" applyBorder="1" applyAlignment="1">
      <alignment horizontal="left" vertical="center"/>
    </xf>
    <xf numFmtId="49" fontId="3" fillId="34" borderId="0" xfId="0" applyNumberFormat="1" applyFont="1" applyFill="1" applyBorder="1" applyAlignment="1">
      <alignment horizontal="left"/>
    </xf>
    <xf numFmtId="49" fontId="4" fillId="34" borderId="0" xfId="0" applyNumberFormat="1" applyFont="1" applyFill="1" applyBorder="1" applyAlignment="1">
      <alignment horizontal="left"/>
    </xf>
    <xf numFmtId="49" fontId="31" fillId="34" borderId="0" xfId="0" applyNumberFormat="1" applyFont="1" applyFill="1" applyBorder="1" applyAlignment="1">
      <alignment horizontal="left" vertical="center"/>
    </xf>
    <xf numFmtId="1" fontId="24" fillId="35" borderId="16" xfId="0" applyNumberFormat="1" applyFont="1" applyFill="1" applyBorder="1" applyAlignment="1">
      <alignment horizontal="left" vertical="center"/>
    </xf>
    <xf numFmtId="0" fontId="22" fillId="34" borderId="0" xfId="0" quotePrefix="1" applyNumberFormat="1" applyFont="1" applyFill="1" applyBorder="1" applyAlignment="1">
      <alignment horizontal="left" vertical="center"/>
    </xf>
    <xf numFmtId="1" fontId="24" fillId="0" borderId="0" xfId="0" applyNumberFormat="1" applyFont="1" applyFill="1" applyBorder="1" applyAlignment="1">
      <alignment horizontal="left" vertical="center"/>
    </xf>
    <xf numFmtId="0" fontId="0" fillId="0" borderId="0" xfId="0" applyAlignment="1">
      <alignment horizontal="left"/>
    </xf>
    <xf numFmtId="0" fontId="10" fillId="4" borderId="0" xfId="7" applyAlignment="1">
      <alignment horizontal="left"/>
    </xf>
    <xf numFmtId="49" fontId="10" fillId="4" borderId="0" xfId="7" applyNumberFormat="1" applyAlignment="1">
      <alignment horizontal="left"/>
    </xf>
    <xf numFmtId="168" fontId="10" fillId="4" borderId="0" xfId="7" applyNumberFormat="1" applyAlignment="1">
      <alignment horizontal="left"/>
    </xf>
    <xf numFmtId="14" fontId="10" fillId="4" borderId="0" xfId="7" applyNumberFormat="1" applyAlignment="1">
      <alignment horizontal="left"/>
    </xf>
    <xf numFmtId="0" fontId="10" fillId="4" borderId="0" xfId="7" applyNumberFormat="1" applyAlignment="1">
      <alignment horizontal="left"/>
    </xf>
    <xf numFmtId="49" fontId="0" fillId="0" borderId="0" xfId="0" applyNumberFormat="1" applyAlignment="1">
      <alignment horizontal="left"/>
    </xf>
    <xf numFmtId="2" fontId="10" fillId="4" borderId="0" xfId="7" applyNumberFormat="1" applyAlignment="1">
      <alignment horizontal="left"/>
    </xf>
    <xf numFmtId="0" fontId="0" fillId="0" borderId="0" xfId="0" applyNumberFormat="1" applyAlignment="1">
      <alignment horizontal="left"/>
    </xf>
    <xf numFmtId="49" fontId="10" fillId="4" borderId="0" xfId="7" applyNumberFormat="1"/>
    <xf numFmtId="0" fontId="10" fillId="4" borderId="0" xfId="7"/>
    <xf numFmtId="164" fontId="10" fillId="4" borderId="0" xfId="7" applyNumberFormat="1" applyAlignment="1">
      <alignment horizontal="left"/>
    </xf>
    <xf numFmtId="1" fontId="10" fillId="4" borderId="0" xfId="7" applyNumberFormat="1" applyAlignment="1">
      <alignment horizontal="left"/>
    </xf>
    <xf numFmtId="49" fontId="0" fillId="0" borderId="0" xfId="0" applyNumberFormat="1"/>
    <xf numFmtId="0" fontId="26" fillId="3" borderId="11" xfId="0" applyFont="1" applyFill="1" applyBorder="1" applyAlignment="1">
      <alignment horizontal="left" vertical="center"/>
    </xf>
    <xf numFmtId="0" fontId="26" fillId="3" borderId="14" xfId="0" applyFont="1" applyFill="1" applyBorder="1" applyAlignment="1">
      <alignment horizontal="left" vertical="center"/>
    </xf>
    <xf numFmtId="0" fontId="38" fillId="34" borderId="0" xfId="0" applyFont="1" applyFill="1" applyBorder="1" applyAlignment="1">
      <alignment horizontal="left" vertical="center"/>
    </xf>
    <xf numFmtId="49" fontId="59" fillId="34" borderId="0" xfId="0" applyNumberFormat="1" applyFont="1" applyFill="1" applyAlignment="1">
      <alignment horizontal="left" vertical="center"/>
    </xf>
    <xf numFmtId="0" fontId="10" fillId="4" borderId="0" xfId="7" quotePrefix="1" applyAlignment="1">
      <alignment horizontal="left"/>
    </xf>
    <xf numFmtId="1" fontId="24" fillId="35" borderId="16" xfId="0" applyNumberFormat="1" applyFont="1" applyFill="1" applyBorder="1" applyAlignment="1">
      <alignment horizontal="left" vertical="top"/>
    </xf>
    <xf numFmtId="1" fontId="24" fillId="0" borderId="16" xfId="0" applyNumberFormat="1" applyFont="1" applyFill="1" applyBorder="1" applyAlignment="1">
      <alignment horizontal="left" vertical="top"/>
    </xf>
    <xf numFmtId="1" fontId="24" fillId="0" borderId="16" xfId="0" applyNumberFormat="1" applyFont="1" applyFill="1" applyBorder="1" applyAlignment="1">
      <alignment horizontal="left" vertical="center"/>
    </xf>
    <xf numFmtId="0" fontId="53" fillId="35" borderId="18" xfId="98" applyFill="1" applyBorder="1" applyAlignment="1">
      <alignment vertical="center"/>
    </xf>
    <xf numFmtId="0" fontId="53" fillId="35" borderId="19" xfId="98" applyFill="1" applyBorder="1" applyAlignment="1">
      <alignment vertical="center"/>
    </xf>
    <xf numFmtId="0" fontId="24" fillId="0" borderId="18" xfId="0" applyFont="1" applyFill="1" applyBorder="1" applyAlignment="1">
      <alignment vertical="center"/>
    </xf>
    <xf numFmtId="0" fontId="0" fillId="0" borderId="19" xfId="0" applyFill="1" applyBorder="1" applyAlignment="1">
      <alignment vertical="center"/>
    </xf>
    <xf numFmtId="0" fontId="20" fillId="0" borderId="0" xfId="49"/>
    <xf numFmtId="164" fontId="24" fillId="0" borderId="16" xfId="0" applyNumberFormat="1" applyFont="1" applyFill="1" applyBorder="1" applyAlignment="1">
      <alignment horizontal="left" vertical="top"/>
    </xf>
    <xf numFmtId="0" fontId="0" fillId="35" borderId="19" xfId="0" applyFill="1" applyBorder="1" applyAlignment="1">
      <alignment horizontal="left" vertical="center"/>
    </xf>
    <xf numFmtId="0" fontId="54" fillId="35" borderId="18" xfId="0" applyFont="1" applyFill="1" applyBorder="1" applyAlignment="1">
      <alignment horizontal="left" vertical="center"/>
    </xf>
    <xf numFmtId="0" fontId="10" fillId="36" borderId="0" xfId="7" applyFill="1" applyAlignment="1">
      <alignment horizontal="left"/>
    </xf>
    <xf numFmtId="49" fontId="0" fillId="36" borderId="0" xfId="0" applyNumberFormat="1" applyFill="1" applyAlignment="1">
      <alignment horizontal="left"/>
    </xf>
    <xf numFmtId="0" fontId="0" fillId="36" borderId="0" xfId="0" applyFill="1" applyAlignment="1">
      <alignment horizontal="left"/>
    </xf>
    <xf numFmtId="164" fontId="24" fillId="35" borderId="16" xfId="0" applyNumberFormat="1" applyFont="1" applyFill="1" applyBorder="1" applyAlignment="1">
      <alignment horizontal="left" vertical="center"/>
    </xf>
    <xf numFmtId="0" fontId="24" fillId="0" borderId="16" xfId="0" quotePrefix="1" applyFont="1" applyFill="1" applyBorder="1" applyAlignment="1">
      <alignment horizontal="left" vertical="center"/>
    </xf>
    <xf numFmtId="164" fontId="24" fillId="35" borderId="16" xfId="0" applyNumberFormat="1" applyFont="1" applyFill="1" applyBorder="1" applyAlignment="1">
      <alignment horizontal="left" vertical="top"/>
    </xf>
    <xf numFmtId="164" fontId="54" fillId="35" borderId="16" xfId="0" applyNumberFormat="1" applyFont="1" applyFill="1" applyBorder="1" applyAlignment="1">
      <alignment horizontal="left" vertical="top"/>
    </xf>
    <xf numFmtId="164" fontId="54" fillId="35" borderId="16" xfId="0" applyNumberFormat="1" applyFont="1" applyFill="1" applyBorder="1" applyAlignment="1">
      <alignment horizontal="left" vertical="center"/>
    </xf>
    <xf numFmtId="1" fontId="54" fillId="35" borderId="16" xfId="0" applyNumberFormat="1" applyFont="1" applyFill="1" applyBorder="1" applyAlignment="1">
      <alignment horizontal="left" vertical="center"/>
    </xf>
    <xf numFmtId="2" fontId="54" fillId="35" borderId="16" xfId="0" applyNumberFormat="1" applyFont="1" applyFill="1" applyBorder="1" applyAlignment="1">
      <alignment horizontal="left" vertical="center"/>
    </xf>
    <xf numFmtId="0" fontId="24" fillId="0" borderId="18" xfId="0" applyFont="1" applyFill="1" applyBorder="1" applyAlignment="1">
      <alignment horizontal="left" vertical="center"/>
    </xf>
    <xf numFmtId="0" fontId="0" fillId="0" borderId="17" xfId="0" applyBorder="1" applyAlignment="1">
      <alignment horizontal="left" vertical="center"/>
    </xf>
    <xf numFmtId="0" fontId="0" fillId="0" borderId="19" xfId="0" applyBorder="1" applyAlignment="1">
      <alignment horizontal="left" vertical="center"/>
    </xf>
    <xf numFmtId="0" fontId="0" fillId="0" borderId="17" xfId="0" applyFill="1" applyBorder="1" applyAlignment="1">
      <alignment horizontal="left" vertical="center"/>
    </xf>
    <xf numFmtId="0" fontId="0" fillId="0" borderId="19" xfId="0" applyFill="1" applyBorder="1" applyAlignment="1">
      <alignment horizontal="left" vertical="center"/>
    </xf>
    <xf numFmtId="0" fontId="24" fillId="35" borderId="18" xfId="0" applyFont="1" applyFill="1" applyBorder="1" applyAlignment="1">
      <alignment horizontal="left" vertical="center"/>
    </xf>
    <xf numFmtId="0" fontId="0" fillId="35" borderId="17" xfId="0" applyFill="1" applyBorder="1" applyAlignment="1">
      <alignment horizontal="left" vertical="center"/>
    </xf>
    <xf numFmtId="0" fontId="0" fillId="35" borderId="19" xfId="0" applyFill="1" applyBorder="1" applyAlignment="1">
      <alignment horizontal="left" vertical="center"/>
    </xf>
    <xf numFmtId="0" fontId="26" fillId="3" borderId="18" xfId="0" applyFont="1" applyFill="1" applyBorder="1" applyAlignment="1">
      <alignment horizontal="left" vertical="center"/>
    </xf>
    <xf numFmtId="0" fontId="20" fillId="0" borderId="0" xfId="49"/>
    <xf numFmtId="0" fontId="54" fillId="35" borderId="18" xfId="0" applyFont="1" applyFill="1" applyBorder="1" applyAlignment="1">
      <alignment horizontal="left" vertical="center"/>
    </xf>
    <xf numFmtId="0" fontId="17" fillId="35" borderId="19" xfId="0" applyFont="1" applyFill="1" applyBorder="1" applyAlignment="1">
      <alignment horizontal="left" vertical="center"/>
    </xf>
    <xf numFmtId="0" fontId="26" fillId="3" borderId="11" xfId="0" applyFont="1" applyFill="1" applyBorder="1" applyAlignment="1">
      <alignment horizontal="left" vertical="center"/>
    </xf>
    <xf numFmtId="0" fontId="0" fillId="0" borderId="12" xfId="0" applyBorder="1" applyAlignment="1">
      <alignment horizontal="left" vertical="center"/>
    </xf>
    <xf numFmtId="0" fontId="26" fillId="3" borderId="14" xfId="0" applyFont="1" applyFill="1" applyBorder="1" applyAlignment="1">
      <alignment horizontal="left" vertical="center"/>
    </xf>
    <xf numFmtId="0" fontId="0" fillId="0" borderId="10" xfId="0" applyBorder="1" applyAlignment="1">
      <alignment horizontal="left" vertical="center"/>
    </xf>
  </cellXfs>
  <cellStyles count="100">
    <cellStyle name="20% - Accent1" xfId="19" builtinId="30" customBuiltin="1"/>
    <cellStyle name="20% - Accent1 2" xfId="50" xr:uid="{00000000-0005-0000-0000-000001000000}"/>
    <cellStyle name="20% - Accent2" xfId="23" builtinId="34" customBuiltin="1"/>
    <cellStyle name="20% - Accent2 2" xfId="51" xr:uid="{00000000-0005-0000-0000-000003000000}"/>
    <cellStyle name="20% - Accent3" xfId="27" builtinId="38" customBuiltin="1"/>
    <cellStyle name="20% - Accent3 2" xfId="52" xr:uid="{00000000-0005-0000-0000-000005000000}"/>
    <cellStyle name="20% - Accent4" xfId="31" builtinId="42" customBuiltin="1"/>
    <cellStyle name="20% - Accent4 2" xfId="53" xr:uid="{00000000-0005-0000-0000-000007000000}"/>
    <cellStyle name="20% - Accent5" xfId="35" builtinId="46" customBuiltin="1"/>
    <cellStyle name="20% - Accent5 2" xfId="54" xr:uid="{00000000-0005-0000-0000-000009000000}"/>
    <cellStyle name="20% - Accent6" xfId="39" builtinId="50" customBuiltin="1"/>
    <cellStyle name="20% - Accent6 2" xfId="55" xr:uid="{00000000-0005-0000-0000-00000B000000}"/>
    <cellStyle name="40% - Accent1" xfId="20" builtinId="31" customBuiltin="1"/>
    <cellStyle name="40% - Accent1 2" xfId="56" xr:uid="{00000000-0005-0000-0000-00000D000000}"/>
    <cellStyle name="40% - Accent2" xfId="24" builtinId="35" customBuiltin="1"/>
    <cellStyle name="40% - Accent2 2" xfId="57" xr:uid="{00000000-0005-0000-0000-00000F000000}"/>
    <cellStyle name="40% - Accent3" xfId="28" builtinId="39" customBuiltin="1"/>
    <cellStyle name="40% - Accent3 2" xfId="58" xr:uid="{00000000-0005-0000-0000-000011000000}"/>
    <cellStyle name="40% - Accent4" xfId="32" builtinId="43" customBuiltin="1"/>
    <cellStyle name="40% - Accent4 2" xfId="59" xr:uid="{00000000-0005-0000-0000-000013000000}"/>
    <cellStyle name="40% - Accent5" xfId="36" builtinId="47" customBuiltin="1"/>
    <cellStyle name="40% - Accent5 2" xfId="60" xr:uid="{00000000-0005-0000-0000-000015000000}"/>
    <cellStyle name="40% - Accent6" xfId="40" builtinId="51" customBuiltin="1"/>
    <cellStyle name="40% - Accent6 2" xfId="61" xr:uid="{00000000-0005-0000-0000-000017000000}"/>
    <cellStyle name="60% - Accent1" xfId="21" builtinId="32" customBuiltin="1"/>
    <cellStyle name="60% - Accent1 2" xfId="62" xr:uid="{00000000-0005-0000-0000-000019000000}"/>
    <cellStyle name="60% - Accent2" xfId="25" builtinId="36" customBuiltin="1"/>
    <cellStyle name="60% - Accent2 2" xfId="63" xr:uid="{00000000-0005-0000-0000-00001B000000}"/>
    <cellStyle name="60% - Accent3" xfId="29" builtinId="40" customBuiltin="1"/>
    <cellStyle name="60% - Accent3 2" xfId="64" xr:uid="{00000000-0005-0000-0000-00001D000000}"/>
    <cellStyle name="60% - Accent4" xfId="33" builtinId="44" customBuiltin="1"/>
    <cellStyle name="60% - Accent4 2" xfId="65" xr:uid="{00000000-0005-0000-0000-00001F000000}"/>
    <cellStyle name="60% - Accent5" xfId="37" builtinId="48" customBuiltin="1"/>
    <cellStyle name="60% - Accent5 2" xfId="66" xr:uid="{00000000-0005-0000-0000-000021000000}"/>
    <cellStyle name="60% - Accent6" xfId="41" builtinId="52" customBuiltin="1"/>
    <cellStyle name="60% - Accent6 2" xfId="67" xr:uid="{00000000-0005-0000-0000-000023000000}"/>
    <cellStyle name="Accent1" xfId="18" builtinId="29" customBuiltin="1"/>
    <cellStyle name="Accent1 2" xfId="68" xr:uid="{00000000-0005-0000-0000-000025000000}"/>
    <cellStyle name="Accent2" xfId="22" builtinId="33" customBuiltin="1"/>
    <cellStyle name="Accent2 2" xfId="69" xr:uid="{00000000-0005-0000-0000-000027000000}"/>
    <cellStyle name="Accent3" xfId="26" builtinId="37" customBuiltin="1"/>
    <cellStyle name="Accent3 2" xfId="70" xr:uid="{00000000-0005-0000-0000-000029000000}"/>
    <cellStyle name="Accent4" xfId="30" builtinId="41" customBuiltin="1"/>
    <cellStyle name="Accent4 2" xfId="71" xr:uid="{00000000-0005-0000-0000-00002B000000}"/>
    <cellStyle name="Accent5" xfId="34" builtinId="45" customBuiltin="1"/>
    <cellStyle name="Accent5 2" xfId="72" xr:uid="{00000000-0005-0000-0000-00002D000000}"/>
    <cellStyle name="Accent6" xfId="38" builtinId="49" customBuiltin="1"/>
    <cellStyle name="Accent6 2" xfId="73" xr:uid="{00000000-0005-0000-0000-00002F000000}"/>
    <cellStyle name="Bad" xfId="1" builtinId="27" customBuiltin="1"/>
    <cellStyle name="Bad 2" xfId="74" xr:uid="{00000000-0005-0000-0000-000031000000}"/>
    <cellStyle name="Calculation" xfId="11" builtinId="22" customBuiltin="1"/>
    <cellStyle name="Calculation 2" xfId="75" xr:uid="{00000000-0005-0000-0000-000033000000}"/>
    <cellStyle name="Check Cell" xfId="13" builtinId="23" customBuiltin="1"/>
    <cellStyle name="Check Cell 2" xfId="76" xr:uid="{00000000-0005-0000-0000-000035000000}"/>
    <cellStyle name="Currency 2" xfId="77" xr:uid="{00000000-0005-0000-0000-000036000000}"/>
    <cellStyle name="Explanatory Text" xfId="16" builtinId="53" customBuiltin="1"/>
    <cellStyle name="Explanatory Text 2" xfId="78" xr:uid="{00000000-0005-0000-0000-000038000000}"/>
    <cellStyle name="Good" xfId="7" builtinId="26" customBuiltin="1"/>
    <cellStyle name="Good 2" xfId="79" xr:uid="{00000000-0005-0000-0000-00003A000000}"/>
    <cellStyle name="Heading 1" xfId="3" builtinId="16" customBuiltin="1"/>
    <cellStyle name="Heading 1 2" xfId="80" xr:uid="{00000000-0005-0000-0000-00003C000000}"/>
    <cellStyle name="Heading 2" xfId="4" builtinId="17" customBuiltin="1"/>
    <cellStyle name="Heading 2 2" xfId="81" xr:uid="{00000000-0005-0000-0000-00003E000000}"/>
    <cellStyle name="Heading 3" xfId="5" builtinId="18" customBuiltin="1"/>
    <cellStyle name="Heading 3 2" xfId="82" xr:uid="{00000000-0005-0000-0000-000040000000}"/>
    <cellStyle name="Heading 4" xfId="6" builtinId="19" customBuiltin="1"/>
    <cellStyle name="Heading 4 2" xfId="83" xr:uid="{00000000-0005-0000-0000-000042000000}"/>
    <cellStyle name="Input" xfId="9" builtinId="20" customBuiltin="1"/>
    <cellStyle name="Input 2" xfId="84" xr:uid="{00000000-0005-0000-0000-000044000000}"/>
    <cellStyle name="Linked Cell" xfId="12" builtinId="24" customBuiltin="1"/>
    <cellStyle name="Linked Cell 2" xfId="85" xr:uid="{00000000-0005-0000-0000-000046000000}"/>
    <cellStyle name="Neutral" xfId="8" builtinId="28" customBuiltin="1"/>
    <cellStyle name="Neutral 2" xfId="86" xr:uid="{00000000-0005-0000-0000-000048000000}"/>
    <cellStyle name="Normal" xfId="0" builtinId="0"/>
    <cellStyle name="Normal 2" xfId="42" xr:uid="{00000000-0005-0000-0000-00004A000000}"/>
    <cellStyle name="Normal 2 2" xfId="43" xr:uid="{00000000-0005-0000-0000-00004B000000}"/>
    <cellStyle name="Normal 2 2 2" xfId="44" xr:uid="{00000000-0005-0000-0000-00004C000000}"/>
    <cellStyle name="Normal 2 2 3" xfId="87" xr:uid="{00000000-0005-0000-0000-00004D000000}"/>
    <cellStyle name="Normal 2 2 4" xfId="88" xr:uid="{00000000-0005-0000-0000-00004E000000}"/>
    <cellStyle name="Normal 2 3" xfId="46" xr:uid="{00000000-0005-0000-0000-00004F000000}"/>
    <cellStyle name="Normal 2 4" xfId="45" xr:uid="{00000000-0005-0000-0000-000050000000}"/>
    <cellStyle name="Normal 3" xfId="48" xr:uid="{00000000-0005-0000-0000-000051000000}"/>
    <cellStyle name="Normal 3 2" xfId="90" xr:uid="{00000000-0005-0000-0000-000052000000}"/>
    <cellStyle name="Normal 3 3" xfId="89" xr:uid="{00000000-0005-0000-0000-000053000000}"/>
    <cellStyle name="Normal 4" xfId="91" xr:uid="{00000000-0005-0000-0000-000054000000}"/>
    <cellStyle name="Normal 4 2" xfId="92" xr:uid="{00000000-0005-0000-0000-000055000000}"/>
    <cellStyle name="Normal 5" xfId="93" xr:uid="{00000000-0005-0000-0000-000056000000}"/>
    <cellStyle name="Normal 6" xfId="49" xr:uid="{00000000-0005-0000-0000-000057000000}"/>
    <cellStyle name="Normal 8" xfId="94" xr:uid="{00000000-0005-0000-0000-000058000000}"/>
    <cellStyle name="Note" xfId="15" builtinId="10" customBuiltin="1"/>
    <cellStyle name="Note 2" xfId="47" xr:uid="{00000000-0005-0000-0000-00005A000000}"/>
    <cellStyle name="Note 3" xfId="95" xr:uid="{00000000-0005-0000-0000-00005B000000}"/>
    <cellStyle name="Output" xfId="10" builtinId="21" customBuiltin="1"/>
    <cellStyle name="Output 2" xfId="96" xr:uid="{00000000-0005-0000-0000-00005D000000}"/>
    <cellStyle name="Title" xfId="2" builtinId="15" customBuiltin="1"/>
    <cellStyle name="Title 2" xfId="99" xr:uid="{00000000-0005-0000-0000-00005F000000}"/>
    <cellStyle name="Total" xfId="17" builtinId="25" customBuiltin="1"/>
    <cellStyle name="Total 2" xfId="97" xr:uid="{00000000-0005-0000-0000-000061000000}"/>
    <cellStyle name="Warning Text" xfId="14" builtinId="11" customBuiltin="1"/>
    <cellStyle name="Warning Text 2" xfId="98" xr:uid="{00000000-0005-0000-0000-000063000000}"/>
  </cellStyles>
  <dxfs count="0"/>
  <tableStyles count="0" defaultTableStyle="TableStyleMedium2" defaultPivotStyle="PivotStyleLight16"/>
  <colors>
    <mruColors>
      <color rgb="FFF7FCFF"/>
      <color rgb="FFFFFFFE"/>
      <color rgb="FFFCFFE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chartsheet" Target="chartsheets/sheet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4.xml"/><Relationship Id="rId4" Type="http://schemas.openxmlformats.org/officeDocument/2006/relationships/worksheet" Target="worksheets/sheet3.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2" Type="http://schemas.openxmlformats.org/officeDocument/2006/relationships/chartUserShapes" Target="../drawings/drawing5.xml"/><Relationship Id="rId1" Type="http://schemas.openxmlformats.org/officeDocument/2006/relationships/image" Target="../media/image3.png"/></Relationships>
</file>

<file path=xl/charts/_rels/chart3.xml.rels><?xml version="1.0" encoding="UTF-8" standalone="yes"?>
<Relationships xmlns="http://schemas.openxmlformats.org/package/2006/relationships"><Relationship Id="rId2" Type="http://schemas.openxmlformats.org/officeDocument/2006/relationships/chartUserShapes" Target="../drawings/drawing6.xml"/><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image" Target="../media/image5.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scatterChart>
        <c:scatterStyle val="lineMarker"/>
        <c:varyColors val="0"/>
        <c:dLbls>
          <c:showLegendKey val="0"/>
          <c:showVal val="0"/>
          <c:showCatName val="0"/>
          <c:showSerName val="0"/>
          <c:showPercent val="0"/>
          <c:showBubbleSize val="0"/>
        </c:dLbls>
        <c:axId val="190023656"/>
        <c:axId val="357353080"/>
      </c:scatterChart>
      <c:valAx>
        <c:axId val="190023656"/>
        <c:scaling>
          <c:orientation val="minMax"/>
        </c:scaling>
        <c:delete val="0"/>
        <c:axPos val="b"/>
        <c:majorTickMark val="out"/>
        <c:minorTickMark val="none"/>
        <c:tickLblPos val="nextTo"/>
        <c:crossAx val="357353080"/>
        <c:crosses val="autoZero"/>
        <c:crossBetween val="midCat"/>
      </c:valAx>
      <c:valAx>
        <c:axId val="357353080"/>
        <c:scaling>
          <c:orientation val="minMax"/>
        </c:scaling>
        <c:delete val="0"/>
        <c:axPos val="l"/>
        <c:majorGridlines/>
        <c:majorTickMark val="out"/>
        <c:minorTickMark val="none"/>
        <c:tickLblPos val="nextTo"/>
        <c:crossAx val="190023656"/>
        <c:crosses val="autoZero"/>
        <c:crossBetween val="midCat"/>
      </c:valAx>
    </c:plotArea>
    <c:legend>
      <c:legendPos val="r"/>
      <c:overlay val="0"/>
    </c:legend>
    <c:plotVisOnly val="1"/>
    <c:dispBlanksAs val="gap"/>
    <c:showDLblsOverMax val="0"/>
  </c:chart>
  <c:spPr>
    <a:solidFill>
      <a:schemeClr val="bg1"/>
    </a:solidFill>
    <a:ln w="19050">
      <a:noFill/>
    </a:ln>
  </c:spPr>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08935661888418"/>
          <c:y val="7.3697676187945024E-2"/>
          <c:w val="0.80187708908181354"/>
          <c:h val="0.8406761365477462"/>
        </c:manualLayout>
      </c:layout>
      <c:scatterChart>
        <c:scatterStyle val="lineMarker"/>
        <c:varyColors val="0"/>
        <c:ser>
          <c:idx val="2"/>
          <c:order val="0"/>
          <c:tx>
            <c:strRef>
              <c:f>'DIG-019958'!$C$7</c:f>
              <c:strCache>
                <c:ptCount val="1"/>
                <c:pt idx="0">
                  <c:v>Barton-302202</c:v>
                </c:pt>
              </c:strCache>
            </c:strRef>
          </c:tx>
          <c:spPr>
            <a:ln w="28575">
              <a:noFill/>
            </a:ln>
          </c:spPr>
          <c:marker>
            <c:spPr>
              <a:ln>
                <a:solidFill>
                  <a:schemeClr val="tx1"/>
                </a:solidFill>
              </a:ln>
            </c:spPr>
          </c:marker>
          <c:xVal>
            <c:numRef>
              <c:f>'DIG-019958'!$D$37</c:f>
              <c:numCache>
                <c:formatCode>0.00</c:formatCode>
                <c:ptCount val="1"/>
                <c:pt idx="0">
                  <c:v>4.0901823229756697E-2</c:v>
                </c:pt>
              </c:numCache>
            </c:numRef>
          </c:xVal>
          <c:yVal>
            <c:numRef>
              <c:f>'DIG-019958'!$G$25</c:f>
              <c:numCache>
                <c:formatCode>0.0</c:formatCode>
                <c:ptCount val="1"/>
                <c:pt idx="0">
                  <c:v>-71.3</c:v>
                </c:pt>
              </c:numCache>
            </c:numRef>
          </c:yVal>
          <c:smooth val="0"/>
          <c:extLst>
            <c:ext xmlns:c16="http://schemas.microsoft.com/office/drawing/2014/chart" uri="{C3380CC4-5D6E-409C-BE32-E72D297353CC}">
              <c16:uniqueId val="{00000000-E7B5-442F-BCF6-615709CA1331}"/>
            </c:ext>
          </c:extLst>
        </c:ser>
        <c:dLbls>
          <c:showLegendKey val="0"/>
          <c:showVal val="0"/>
          <c:showCatName val="0"/>
          <c:showSerName val="0"/>
          <c:showPercent val="0"/>
          <c:showBubbleSize val="0"/>
        </c:dLbls>
        <c:axId val="357353864"/>
        <c:axId val="357354256"/>
      </c:scatterChart>
      <c:valAx>
        <c:axId val="357353864"/>
        <c:scaling>
          <c:orientation val="minMax"/>
          <c:max val="60"/>
          <c:min val="0"/>
        </c:scaling>
        <c:delete val="0"/>
        <c:axPos val="t"/>
        <c:majorGridlines>
          <c:spPr>
            <a:ln w="3175">
              <a:solidFill>
                <a:schemeClr val="bg1">
                  <a:lumMod val="95000"/>
                </a:schemeClr>
              </a:solidFill>
              <a:prstDash val="sysDash"/>
            </a:ln>
          </c:spPr>
        </c:majorGridlines>
        <c:title>
          <c:tx>
            <c:rich>
              <a:bodyPr/>
              <a:lstStyle/>
              <a:p>
                <a:pPr>
                  <a:defRPr sz="1100" b="0" i="0" u="none" strike="noStrike" baseline="0">
                    <a:solidFill>
                      <a:srgbClr val="000000"/>
                    </a:solidFill>
                    <a:latin typeface="+mn-lt"/>
                    <a:ea typeface="Calibri"/>
                    <a:cs typeface="Calibri"/>
                  </a:defRPr>
                </a:pPr>
                <a:r>
                  <a:rPr lang="en-US" sz="1100" b="0" i="0" u="none" strike="noStrike" baseline="0">
                    <a:solidFill>
                      <a:srgbClr val="000000"/>
                    </a:solidFill>
                    <a:latin typeface="+mn-lt"/>
                  </a:rPr>
                  <a:t>Gas Wetness (% C</a:t>
                </a:r>
                <a:r>
                  <a:rPr lang="en-US" sz="1100" b="0" i="0" u="none" strike="noStrike" baseline="-25000">
                    <a:solidFill>
                      <a:srgbClr val="000000"/>
                    </a:solidFill>
                    <a:latin typeface="+mn-lt"/>
                  </a:rPr>
                  <a:t>2</a:t>
                </a:r>
                <a:r>
                  <a:rPr lang="en-US" sz="1100" b="0" i="0" u="none" strike="noStrike" baseline="0">
                    <a:solidFill>
                      <a:srgbClr val="000000"/>
                    </a:solidFill>
                    <a:latin typeface="+mn-lt"/>
                  </a:rPr>
                  <a:t>+</a:t>
                </a:r>
                <a:r>
                  <a:rPr lang="en-US" sz="1100" b="0" i="0" u="none" strike="noStrike" baseline="0">
                    <a:solidFill>
                      <a:srgbClr val="000000"/>
                    </a:solidFill>
                    <a:latin typeface="Calibri"/>
                  </a:rPr>
                  <a:t>)</a:t>
                </a:r>
                <a:endParaRPr lang="en-US" sz="1100"/>
              </a:p>
            </c:rich>
          </c:tx>
          <c:layout>
            <c:manualLayout>
              <c:xMode val="edge"/>
              <c:yMode val="edge"/>
              <c:x val="0.3667558382125311"/>
              <c:y val="0.95460390564386999"/>
            </c:manualLayout>
          </c:layout>
          <c:overlay val="0"/>
        </c:title>
        <c:numFmt formatCode="0" sourceLinked="0"/>
        <c:majorTickMark val="out"/>
        <c:minorTickMark val="out"/>
        <c:tickLblPos val="high"/>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7354256"/>
        <c:crossesAt val="0"/>
        <c:crossBetween val="midCat"/>
        <c:majorUnit val="10"/>
        <c:minorUnit val="2.5"/>
      </c:valAx>
      <c:valAx>
        <c:axId val="357354256"/>
        <c:scaling>
          <c:orientation val="maxMin"/>
          <c:max val="-20"/>
          <c:min val="-85"/>
        </c:scaling>
        <c:delete val="0"/>
        <c:axPos val="l"/>
        <c:majorGridlines>
          <c:spPr>
            <a:ln w="3175">
              <a:solidFill>
                <a:schemeClr val="bg1">
                  <a:lumMod val="95000"/>
                </a:schemeClr>
              </a:solidFill>
              <a:prstDash val="sysDash"/>
            </a:ln>
          </c:spPr>
        </c:majorGridlines>
        <c:title>
          <c:tx>
            <c:rich>
              <a:bodyPr/>
              <a:lstStyle/>
              <a:p>
                <a:pPr algn="ctr">
                  <a:defRPr sz="1100" b="0" i="0" u="none" strike="noStrike" baseline="0">
                    <a:solidFill>
                      <a:srgbClr val="000000"/>
                    </a:solidFill>
                    <a:latin typeface="+mn-lt"/>
                    <a:ea typeface="Calibri"/>
                    <a:cs typeface="Calibri"/>
                  </a:defRPr>
                </a:pPr>
                <a:r>
                  <a:rPr lang="en-US" sz="1100" b="0" i="0" u="none" strike="noStrike" baseline="0">
                    <a:solidFill>
                      <a:srgbClr val="000000"/>
                    </a:solidFill>
                    <a:latin typeface="+mn-lt"/>
                  </a:rPr>
                  <a:t>Methane  </a:t>
                </a:r>
                <a:r>
                  <a:rPr lang="en-US" sz="1100" b="0" i="0" u="none" strike="noStrike" baseline="0">
                    <a:solidFill>
                      <a:srgbClr val="000000"/>
                    </a:solidFill>
                    <a:latin typeface="Symbol" pitchFamily="18" charset="2"/>
                  </a:rPr>
                  <a:t>d</a:t>
                </a:r>
                <a:r>
                  <a:rPr lang="en-US" sz="1100" b="0" i="0" u="none" strike="noStrike" baseline="30000">
                    <a:solidFill>
                      <a:srgbClr val="000000"/>
                    </a:solidFill>
                    <a:latin typeface="+mn-lt"/>
                  </a:rPr>
                  <a:t>13</a:t>
                </a:r>
                <a:r>
                  <a:rPr lang="en-US" sz="1100" b="0" i="0" u="none" strike="noStrike" baseline="0">
                    <a:solidFill>
                      <a:srgbClr val="000000"/>
                    </a:solidFill>
                    <a:latin typeface="+mn-lt"/>
                  </a:rPr>
                  <a:t>C (‰)</a:t>
                </a:r>
                <a:endParaRPr lang="en-US" sz="1100" b="0">
                  <a:latin typeface="+mn-lt"/>
                </a:endParaRPr>
              </a:p>
            </c:rich>
          </c:tx>
          <c:layout>
            <c:manualLayout>
              <c:xMode val="edge"/>
              <c:yMode val="edge"/>
              <c:x val="3.7855844942459116E-4"/>
              <c:y val="0.36308548815657304"/>
            </c:manualLayout>
          </c:layout>
          <c:overlay val="0"/>
        </c:title>
        <c:numFmt formatCode="0" sourceLinked="0"/>
        <c:majorTickMark val="in"/>
        <c:minorTickMark val="in"/>
        <c:tickLblPos val="low"/>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7353864"/>
        <c:crossesAt val="-70"/>
        <c:crossBetween val="midCat"/>
        <c:majorUnit val="5"/>
        <c:minorUnit val="2.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37902363727494909"/>
          <c:y val="8.2710676866895066E-2"/>
          <c:w val="0.52210002515614862"/>
          <c:h val="9.709829286066303E-2"/>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000"/>
          </a:pPr>
          <a:endParaRPr lang="en-US"/>
        </a:p>
      </c:txPr>
    </c:legend>
    <c:plotVisOnly val="0"/>
    <c:dispBlanksAs val="gap"/>
    <c:showDLblsOverMax val="0"/>
  </c:chart>
  <c:spPr>
    <a:solidFill>
      <a:schemeClr val="bg1"/>
    </a:solidFill>
    <a:ln>
      <a:noFill/>
    </a:ln>
  </c:spPr>
  <c:txPr>
    <a:bodyPr/>
    <a:lstStyle/>
    <a:p>
      <a:pPr>
        <a:defRPr sz="16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userShapes r:id="rId2"/>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7.4083533778031257E-2"/>
          <c:w val="0.80310109473495306"/>
          <c:h val="0.84011332357973567"/>
        </c:manualLayout>
      </c:layout>
      <c:scatterChart>
        <c:scatterStyle val="lineMarker"/>
        <c:varyColors val="0"/>
        <c:ser>
          <c:idx val="2"/>
          <c:order val="0"/>
          <c:tx>
            <c:strRef>
              <c:f>'DIG-019958'!$C$7</c:f>
              <c:strCache>
                <c:ptCount val="1"/>
                <c:pt idx="0">
                  <c:v>Barton-302202</c:v>
                </c:pt>
              </c:strCache>
            </c:strRef>
          </c:tx>
          <c:spPr>
            <a:ln w="28575">
              <a:noFill/>
            </a:ln>
          </c:spPr>
          <c:marker>
            <c:spPr>
              <a:ln>
                <a:solidFill>
                  <a:schemeClr val="tx1"/>
                </a:solidFill>
              </a:ln>
            </c:spPr>
          </c:marker>
          <c:xVal>
            <c:numRef>
              <c:f>'DIG-019958'!$H$25</c:f>
              <c:numCache>
                <c:formatCode>0</c:formatCode>
                <c:ptCount val="1"/>
                <c:pt idx="0">
                  <c:v>-261</c:v>
                </c:pt>
              </c:numCache>
            </c:numRef>
          </c:xVal>
          <c:yVal>
            <c:numRef>
              <c:f>'DIG-019958'!$G$25</c:f>
              <c:numCache>
                <c:formatCode>0.0</c:formatCode>
                <c:ptCount val="1"/>
                <c:pt idx="0">
                  <c:v>-71.3</c:v>
                </c:pt>
              </c:numCache>
            </c:numRef>
          </c:yVal>
          <c:smooth val="0"/>
          <c:extLst>
            <c:ext xmlns:c16="http://schemas.microsoft.com/office/drawing/2014/chart" uri="{C3380CC4-5D6E-409C-BE32-E72D297353CC}">
              <c16:uniqueId val="{00000000-6546-4043-92B7-3E89FD7D6AB3}"/>
            </c:ext>
          </c:extLst>
        </c:ser>
        <c:dLbls>
          <c:showLegendKey val="0"/>
          <c:showVal val="0"/>
          <c:showCatName val="0"/>
          <c:showSerName val="0"/>
          <c:showPercent val="0"/>
          <c:showBubbleSize val="0"/>
        </c:dLbls>
        <c:axId val="496602080"/>
        <c:axId val="496602472"/>
      </c:scatterChart>
      <c:valAx>
        <c:axId val="4966020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200" b="0" i="0" u="none" strike="noStrike" baseline="0">
                    <a:solidFill>
                      <a:srgbClr val="000000"/>
                    </a:solidFill>
                    <a:latin typeface="Calibri"/>
                    <a:ea typeface="Calibri"/>
                    <a:cs typeface="Calibri"/>
                  </a:defRPr>
                </a:pPr>
                <a:r>
                  <a:rPr lang="en-US" sz="1100" b="0" i="0" u="none" strike="noStrike" baseline="0">
                    <a:solidFill>
                      <a:srgbClr val="000000"/>
                    </a:solidFill>
                    <a:latin typeface="+mn-lt"/>
                  </a:rPr>
                  <a:t>Methane </a:t>
                </a:r>
                <a:r>
                  <a:rPr lang="en-US" sz="1100" b="0" i="0" u="none" strike="noStrike" baseline="0">
                    <a:solidFill>
                      <a:srgbClr val="000000"/>
                    </a:solidFill>
                    <a:latin typeface="Symbol" pitchFamily="18" charset="2"/>
                  </a:rPr>
                  <a:t>d</a:t>
                </a:r>
                <a:r>
                  <a:rPr lang="en-US" sz="1100" b="0" i="0" u="none" strike="noStrike" baseline="0">
                    <a:solidFill>
                      <a:srgbClr val="000000"/>
                    </a:solidFill>
                    <a:latin typeface="+mn-lt"/>
                  </a:rPr>
                  <a:t>D (‰</a:t>
                </a:r>
                <a:r>
                  <a:rPr lang="en-US" sz="1100" b="0" i="0" u="none" strike="noStrike" baseline="0">
                    <a:solidFill>
                      <a:srgbClr val="000000"/>
                    </a:solidFill>
                    <a:latin typeface="Calibri"/>
                  </a:rPr>
                  <a:t>) </a:t>
                </a:r>
                <a:endParaRPr lang="en-US" sz="1100"/>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496602472"/>
        <c:crosses val="autoZero"/>
        <c:crossBetween val="midCat"/>
        <c:majorUnit val="50"/>
        <c:minorUnit val="10"/>
      </c:valAx>
      <c:valAx>
        <c:axId val="496602472"/>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100" b="0" i="0" u="none" strike="noStrike" baseline="0">
                    <a:solidFill>
                      <a:srgbClr val="000000"/>
                    </a:solidFill>
                    <a:latin typeface="Calibri"/>
                    <a:ea typeface="Calibri"/>
                    <a:cs typeface="Calibri"/>
                  </a:defRPr>
                </a:pPr>
                <a:r>
                  <a:rPr lang="en-US" sz="1100" b="0" i="0" u="none" strike="noStrike" baseline="0">
                    <a:solidFill>
                      <a:srgbClr val="000000"/>
                    </a:solidFill>
                    <a:latin typeface="+mn-lt"/>
                  </a:rPr>
                  <a:t>Methane  </a:t>
                </a:r>
                <a:r>
                  <a:rPr lang="en-US" sz="1100" b="0" i="0" u="none" strike="noStrike" baseline="0">
                    <a:solidFill>
                      <a:srgbClr val="000000"/>
                    </a:solidFill>
                    <a:latin typeface="Symbol" pitchFamily="18" charset="2"/>
                  </a:rPr>
                  <a:t>d</a:t>
                </a:r>
                <a:r>
                  <a:rPr lang="en-US" sz="1100" b="0" i="0" u="none" strike="noStrike" baseline="30000">
                    <a:solidFill>
                      <a:srgbClr val="000000"/>
                    </a:solidFill>
                    <a:latin typeface="+mn-lt"/>
                  </a:rPr>
                  <a:t>13</a:t>
                </a:r>
                <a:r>
                  <a:rPr lang="en-US" sz="1100" b="0" i="0" u="none" strike="noStrike" baseline="0">
                    <a:solidFill>
                      <a:srgbClr val="000000"/>
                    </a:solidFill>
                    <a:latin typeface="+mn-lt"/>
                  </a:rPr>
                  <a:t>C (‰)</a:t>
                </a:r>
                <a:endParaRPr lang="en-US" sz="1100">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4966020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5964959424213748"/>
          <c:y val="9.3507503421867588E-2"/>
          <c:w val="0.54227975538338413"/>
          <c:h val="8.2583356877245259E-2"/>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0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userShapes r:id="rId2"/>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0"/>
            </a:pPr>
            <a:r>
              <a:rPr lang="en-US" sz="1200" b="1" i="0" u="none" strike="noStrike" baseline="0">
                <a:effectLst/>
              </a:rPr>
              <a:t>Methane </a:t>
            </a:r>
            <a:r>
              <a:rPr lang="en-US" sz="1200" b="1" i="0" u="none" strike="noStrike" baseline="0">
                <a:effectLst/>
                <a:latin typeface="Symbol" pitchFamily="18" charset="2"/>
              </a:rPr>
              <a:t>d</a:t>
            </a:r>
            <a:r>
              <a:rPr lang="en-US" sz="1200" b="1" i="0" u="none" strike="noStrike" baseline="30000">
                <a:effectLst/>
              </a:rPr>
              <a:t>13</a:t>
            </a:r>
            <a:r>
              <a:rPr lang="en-US" sz="1200" b="1" i="0" u="none" strike="noStrike" baseline="0">
                <a:effectLst/>
              </a:rPr>
              <a:t>C vs C</a:t>
            </a:r>
            <a:r>
              <a:rPr lang="en-US" sz="1200" b="1" i="0" u="none" strike="noStrike" baseline="-25000">
                <a:effectLst/>
              </a:rPr>
              <a:t>1</a:t>
            </a:r>
            <a:r>
              <a:rPr lang="en-US" sz="1200" b="1" i="0" u="none" strike="noStrike" baseline="0">
                <a:effectLst/>
              </a:rPr>
              <a:t>/(C</a:t>
            </a:r>
            <a:r>
              <a:rPr lang="en-US" sz="1200" b="1" i="0" u="none" strike="noStrike" baseline="-25000">
                <a:effectLst/>
              </a:rPr>
              <a:t>2</a:t>
            </a:r>
            <a:r>
              <a:rPr lang="en-US" sz="1200" b="1" i="0" u="none" strike="noStrike" baseline="0">
                <a:effectLst/>
              </a:rPr>
              <a:t>+C</a:t>
            </a:r>
            <a:r>
              <a:rPr lang="en-US" sz="1200" b="1" i="0" u="none" strike="noStrike" baseline="-25000">
                <a:effectLst/>
              </a:rPr>
              <a:t>3</a:t>
            </a:r>
            <a:r>
              <a:rPr lang="en-US" sz="1200" b="1" i="0" u="none" strike="noStrike" baseline="0">
                <a:effectLst/>
              </a:rPr>
              <a:t>) Genetic Classification Plot</a:t>
            </a:r>
            <a:r>
              <a:rPr lang="en-US" sz="1200" b="1" i="0" u="none" strike="noStrike" baseline="0"/>
              <a:t> </a:t>
            </a:r>
            <a:endParaRPr lang="en-US" sz="1200" b="1"/>
          </a:p>
        </c:rich>
      </c:tx>
      <c:layout>
        <c:manualLayout>
          <c:xMode val="edge"/>
          <c:yMode val="edge"/>
          <c:x val="0.21983503025022433"/>
          <c:y val="1.8204859083769489E-3"/>
        </c:manualLayout>
      </c:layout>
      <c:overlay val="0"/>
      <c:spPr>
        <a:noFill/>
        <a:ln>
          <a:noFill/>
        </a:ln>
      </c:spPr>
    </c:title>
    <c:autoTitleDeleted val="0"/>
    <c:plotArea>
      <c:layout>
        <c:manualLayout>
          <c:layoutTarget val="inner"/>
          <c:xMode val="edge"/>
          <c:yMode val="edge"/>
          <c:x val="0.13614380084379421"/>
          <c:y val="8.310963438171183E-2"/>
          <c:w val="0.83307800239847585"/>
          <c:h val="0.79484280988287848"/>
        </c:manualLayout>
      </c:layout>
      <c:scatterChart>
        <c:scatterStyle val="lineMarker"/>
        <c:varyColors val="0"/>
        <c:ser>
          <c:idx val="2"/>
          <c:order val="0"/>
          <c:tx>
            <c:strRef>
              <c:f>'DIG-019958'!$C$7</c:f>
              <c:strCache>
                <c:ptCount val="1"/>
                <c:pt idx="0">
                  <c:v>Barton-302202</c:v>
                </c:pt>
              </c:strCache>
            </c:strRef>
          </c:tx>
          <c:spPr>
            <a:ln w="28575">
              <a:noFill/>
            </a:ln>
          </c:spPr>
          <c:marker>
            <c:spPr>
              <a:ln>
                <a:solidFill>
                  <a:schemeClr val="tx1"/>
                </a:solidFill>
              </a:ln>
            </c:spPr>
          </c:marker>
          <c:xVal>
            <c:numRef>
              <c:f>'DIG-019958'!$G$25</c:f>
              <c:numCache>
                <c:formatCode>0.0</c:formatCode>
                <c:ptCount val="1"/>
                <c:pt idx="0">
                  <c:v>-71.3</c:v>
                </c:pt>
              </c:numCache>
            </c:numRef>
          </c:xVal>
          <c:yVal>
            <c:numRef>
              <c:f>'DIG-019958'!$D$38</c:f>
              <c:numCache>
                <c:formatCode>0</c:formatCode>
                <c:ptCount val="1"/>
                <c:pt idx="0">
                  <c:v>2443.878787878788</c:v>
                </c:pt>
              </c:numCache>
            </c:numRef>
          </c:yVal>
          <c:smooth val="0"/>
          <c:extLst>
            <c:ext xmlns:c16="http://schemas.microsoft.com/office/drawing/2014/chart" uri="{C3380CC4-5D6E-409C-BE32-E72D297353CC}">
              <c16:uniqueId val="{00000000-5376-4DEF-80F7-4AC1F86D4301}"/>
            </c:ext>
          </c:extLst>
        </c:ser>
        <c:dLbls>
          <c:showLegendKey val="0"/>
          <c:showVal val="0"/>
          <c:showCatName val="0"/>
          <c:showSerName val="0"/>
          <c:showPercent val="0"/>
          <c:showBubbleSize val="0"/>
        </c:dLbls>
        <c:axId val="496603256"/>
        <c:axId val="496603648"/>
      </c:scatterChart>
      <c:valAx>
        <c:axId val="496603256"/>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000" b="0" i="0" u="none" strike="noStrike" baseline="0">
                    <a:solidFill>
                      <a:srgbClr val="000000"/>
                    </a:solidFill>
                    <a:latin typeface="+mn-lt"/>
                    <a:ea typeface="Calibri"/>
                    <a:cs typeface="Calibri"/>
                  </a:defRPr>
                </a:pPr>
                <a:r>
                  <a:rPr lang="en-US" sz="1200" b="0" i="0" u="none" strike="noStrike" baseline="0">
                    <a:solidFill>
                      <a:srgbClr val="000000"/>
                    </a:solidFill>
                    <a:latin typeface="+mn-lt"/>
                  </a:rPr>
                  <a:t>Methane </a:t>
                </a:r>
                <a:r>
                  <a:rPr lang="en-US" sz="1200" b="0" i="0" u="none" strike="noStrike" baseline="0">
                    <a:solidFill>
                      <a:srgbClr val="000000"/>
                    </a:solidFill>
                    <a:latin typeface="Symbol" pitchFamily="18" charset="2"/>
                  </a:rPr>
                  <a:t>d</a:t>
                </a:r>
                <a:r>
                  <a:rPr lang="en-US" sz="1200" b="0" i="0" u="none" strike="noStrike" baseline="30000">
                    <a:solidFill>
                      <a:srgbClr val="000000"/>
                    </a:solidFill>
                    <a:latin typeface="+mn-lt"/>
                  </a:rPr>
                  <a:t>13</a:t>
                </a:r>
                <a:r>
                  <a:rPr lang="en-US" sz="1200" b="0" i="0" u="none" strike="noStrike" baseline="0">
                    <a:solidFill>
                      <a:srgbClr val="000000"/>
                    </a:solidFill>
                    <a:latin typeface="+mn-lt"/>
                  </a:rPr>
                  <a:t>C (‰) </a:t>
                </a:r>
                <a:endParaRPr lang="en-US" sz="1200" b="0">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496603648"/>
        <c:crosses val="autoZero"/>
        <c:crossBetween val="midCat"/>
      </c:valAx>
      <c:valAx>
        <c:axId val="496603648"/>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0" i="0" u="none" strike="noStrike" baseline="0">
                    <a:solidFill>
                      <a:srgbClr val="000000"/>
                    </a:solidFill>
                    <a:latin typeface="Calibri"/>
                    <a:ea typeface="Calibri"/>
                    <a:cs typeface="Calibri"/>
                  </a:defRPr>
                </a:pPr>
                <a:r>
                  <a:rPr lang="en-US" sz="1200" b="0" i="0" u="none" strike="noStrike" baseline="0">
                    <a:solidFill>
                      <a:srgbClr val="000000"/>
                    </a:solidFill>
                    <a:latin typeface="Calibri"/>
                  </a:rPr>
                  <a:t>C</a:t>
                </a:r>
                <a:r>
                  <a:rPr lang="en-US" sz="1200" b="0" i="0" u="none" strike="noStrike" baseline="-25000">
                    <a:solidFill>
                      <a:srgbClr val="000000"/>
                    </a:solidFill>
                    <a:latin typeface="Calibri"/>
                  </a:rPr>
                  <a:t>1</a:t>
                </a:r>
                <a:r>
                  <a:rPr lang="en-US" sz="1200" b="0" i="0" u="none" strike="noStrike" baseline="0">
                    <a:solidFill>
                      <a:srgbClr val="000000"/>
                    </a:solidFill>
                    <a:latin typeface="Calibri"/>
                  </a:rPr>
                  <a:t>/(C</a:t>
                </a:r>
                <a:r>
                  <a:rPr lang="en-US" sz="1200" b="0" i="0" u="none" strike="noStrike" baseline="-25000">
                    <a:solidFill>
                      <a:srgbClr val="000000"/>
                    </a:solidFill>
                    <a:latin typeface="Calibri"/>
                  </a:rPr>
                  <a:t>2</a:t>
                </a:r>
                <a:r>
                  <a:rPr lang="en-US" sz="1200" b="0" i="0" u="none" strike="noStrike" baseline="0">
                    <a:solidFill>
                      <a:srgbClr val="000000"/>
                    </a:solidFill>
                    <a:latin typeface="Calibri"/>
                  </a:rPr>
                  <a:t>+C</a:t>
                </a:r>
                <a:r>
                  <a:rPr lang="en-US" sz="1200" b="0" i="0" u="none" strike="noStrike" baseline="-25000">
                    <a:solidFill>
                      <a:srgbClr val="000000"/>
                    </a:solidFill>
                    <a:latin typeface="Calibri"/>
                  </a:rPr>
                  <a:t>3</a:t>
                </a:r>
                <a:r>
                  <a:rPr lang="en-US" sz="1200" b="0" i="0" u="none" strike="noStrike" baseline="0">
                    <a:solidFill>
                      <a:srgbClr val="000000"/>
                    </a:solidFill>
                    <a:latin typeface="Calibri"/>
                  </a:rPr>
                  <a:t>)</a:t>
                </a:r>
                <a:endParaRPr lang="en-US" sz="1200"/>
              </a:p>
            </c:rich>
          </c:tx>
          <c:layout>
            <c:manualLayout>
              <c:xMode val="edge"/>
              <c:yMode val="edge"/>
              <c:x val="0"/>
              <c:y val="0.38290057712246445"/>
            </c:manualLayout>
          </c:layout>
          <c:overlay val="0"/>
        </c:title>
        <c:numFmt formatCode="0.E+00" sourceLinked="0"/>
        <c:majorTickMark val="in"/>
        <c:minorTickMark val="in"/>
        <c:tickLblPos val="low"/>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496603256"/>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0236473050311434"/>
          <c:y val="9.8385297878872943E-2"/>
          <c:w val="0.35868057718133373"/>
          <c:h val="0.1306962666956292"/>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0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heets/_rels/sheet1.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200-000000000000}">
  <sheetPr/>
  <sheetViews>
    <sheetView workbookViewId="0"/>
  </sheetViews>
  <pageMargins left="0.7" right="0.7" top="0.75" bottom="0.75" header="0.3" footer="0.3"/>
  <pageSetup orientation="portrait" verticalDpi="4294967293" r:id="rId1"/>
  <drawing r:id="rId2"/>
</chartsheet>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4" Type="http://schemas.openxmlformats.org/officeDocument/2006/relationships/image" Target="../media/image2.png"/></Relationships>
</file>

<file path=xl/drawings/_rels/drawing7.xml.rels><?xml version="1.0" encoding="UTF-8" standalone="yes"?>
<Relationships xmlns="http://schemas.openxmlformats.org/package/2006/relationships"><Relationship Id="rId2" Type="http://schemas.openxmlformats.org/officeDocument/2006/relationships/image" Target="../media/image6.emf"/><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0</xdr:col>
      <xdr:colOff>0</xdr:colOff>
      <xdr:row>47</xdr:row>
      <xdr:rowOff>173182</xdr:rowOff>
    </xdr:from>
    <xdr:to>
      <xdr:col>9</xdr:col>
      <xdr:colOff>669664</xdr:colOff>
      <xdr:row>48</xdr:row>
      <xdr:rowOff>173182</xdr:rowOff>
    </xdr:to>
    <xdr:sp macro="" textlink="">
      <xdr:nvSpPr>
        <xdr:cNvPr id="4" name="Rectangle 3">
          <a:extLst>
            <a:ext uri="{FF2B5EF4-FFF2-40B4-BE49-F238E27FC236}">
              <a16:creationId xmlns:a16="http://schemas.microsoft.com/office/drawing/2014/main" id="{00000000-0008-0000-0000-000004000000}"/>
            </a:ext>
          </a:extLst>
        </xdr:cNvPr>
        <xdr:cNvSpPr/>
      </xdr:nvSpPr>
      <xdr:spPr>
        <a:xfrm>
          <a:off x="0" y="9126682"/>
          <a:ext cx="6756139"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18541</xdr:colOff>
      <xdr:row>0</xdr:row>
      <xdr:rowOff>21500</xdr:rowOff>
    </xdr:from>
    <xdr:to>
      <xdr:col>10</xdr:col>
      <xdr:colOff>1</xdr:colOff>
      <xdr:row>2</xdr:row>
      <xdr:rowOff>18833</xdr:rowOff>
    </xdr:to>
    <xdr:sp macro="" textlink="">
      <xdr:nvSpPr>
        <xdr:cNvPr id="8" name="Rectangle 7">
          <a:extLst>
            <a:ext uri="{FF2B5EF4-FFF2-40B4-BE49-F238E27FC236}">
              <a16:creationId xmlns:a16="http://schemas.microsoft.com/office/drawing/2014/main" id="{00000000-0008-0000-0000-000008000000}"/>
            </a:ext>
          </a:extLst>
        </xdr:cNvPr>
        <xdr:cNvSpPr/>
      </xdr:nvSpPr>
      <xdr:spPr>
        <a:xfrm>
          <a:off x="18541" y="21500"/>
          <a:ext cx="6516438" cy="378333"/>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56030</xdr:colOff>
      <xdr:row>34</xdr:row>
      <xdr:rowOff>89647</xdr:rowOff>
    </xdr:from>
    <xdr:to>
      <xdr:col>9</xdr:col>
      <xdr:colOff>549088</xdr:colOff>
      <xdr:row>47</xdr:row>
      <xdr:rowOff>100852</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56030" y="6566647"/>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90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57977</xdr:colOff>
      <xdr:row>2</xdr:row>
      <xdr:rowOff>49695</xdr:rowOff>
    </xdr:from>
    <xdr:to>
      <xdr:col>9</xdr:col>
      <xdr:colOff>580852</xdr:colOff>
      <xdr:row>9</xdr:row>
      <xdr:rowOff>4871</xdr:rowOff>
    </xdr:to>
    <xdr:pic>
      <xdr:nvPicPr>
        <xdr:cNvPr id="7" name="Picture 6">
          <a:extLst>
            <a:ext uri="{FF2B5EF4-FFF2-40B4-BE49-F238E27FC236}">
              <a16:creationId xmlns:a16="http://schemas.microsoft.com/office/drawing/2014/main" id="{FEC6D67C-4635-4154-96EB-CD8A83E846F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7977" y="430695"/>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949699</xdr:colOff>
      <xdr:row>2</xdr:row>
      <xdr:rowOff>3048</xdr:rowOff>
    </xdr:to>
    <xdr:pic>
      <xdr:nvPicPr>
        <xdr:cNvPr id="2" name="Picture 1">
          <a:extLst>
            <a:ext uri="{FF2B5EF4-FFF2-40B4-BE49-F238E27FC236}">
              <a16:creationId xmlns:a16="http://schemas.microsoft.com/office/drawing/2014/main" id="{00000000-0008-0000-0100-000002000000}"/>
            </a:ext>
          </a:extLst>
        </xdr:cNvPr>
        <xdr:cNvPicPr preferRelativeResize="0">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7682753" cy="379566"/>
        </a:xfrm>
        <a:prstGeom prst="rect">
          <a:avLst/>
        </a:prstGeom>
      </xdr:spPr>
    </xdr:pic>
    <xdr:clientData/>
  </xdr:twoCellAnchor>
  <xdr:twoCellAnchor>
    <xdr:from>
      <xdr:col>0</xdr:col>
      <xdr:colOff>0</xdr:colOff>
      <xdr:row>0</xdr:row>
      <xdr:rowOff>0</xdr:rowOff>
    </xdr:from>
    <xdr:to>
      <xdr:col>7</xdr:col>
      <xdr:colOff>648150</xdr:colOff>
      <xdr:row>2</xdr:row>
      <xdr:rowOff>3048</xdr:rowOff>
    </xdr:to>
    <xdr:sp macro="" textlink="">
      <xdr:nvSpPr>
        <xdr:cNvPr id="3" name="TextBox 1">
          <a:extLst>
            <a:ext uri="{FF2B5EF4-FFF2-40B4-BE49-F238E27FC236}">
              <a16:creationId xmlns:a16="http://schemas.microsoft.com/office/drawing/2014/main" id="{00000000-0008-0000-0100-000003000000}"/>
            </a:ext>
          </a:extLst>
        </xdr:cNvPr>
        <xdr:cNvSpPr txBox="1"/>
      </xdr:nvSpPr>
      <xdr:spPr>
        <a:xfrm>
          <a:off x="0" y="0"/>
          <a:ext cx="5334450" cy="3840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91440" tIns="9144" rIns="9144" bIns="9144" rtlCol="0" anchor="ctr" anchorCtr="0"/>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pPr algn="l"/>
          <a:r>
            <a:rPr lang="en-US" sz="1800" b="1">
              <a:latin typeface="+mn-lt"/>
              <a:cs typeface="Arial" pitchFamily="34" charset="0"/>
            </a:rPr>
            <a:t>Analytical Report</a:t>
          </a:r>
        </a:p>
      </xdr:txBody>
    </xdr:sp>
    <xdr:clientData/>
  </xdr:twoCellAnchor>
  <xdr:twoCellAnchor>
    <xdr:from>
      <xdr:col>0</xdr:col>
      <xdr:colOff>0</xdr:colOff>
      <xdr:row>49</xdr:row>
      <xdr:rowOff>0</xdr:rowOff>
    </xdr:from>
    <xdr:to>
      <xdr:col>10</xdr:col>
      <xdr:colOff>11205</xdr:colOff>
      <xdr:row>49</xdr:row>
      <xdr:rowOff>168088</xdr:rowOff>
    </xdr:to>
    <xdr:sp macro="" textlink="">
      <xdr:nvSpPr>
        <xdr:cNvPr id="4" name="Rectangle 3">
          <a:extLst>
            <a:ext uri="{FF2B5EF4-FFF2-40B4-BE49-F238E27FC236}">
              <a16:creationId xmlns:a16="http://schemas.microsoft.com/office/drawing/2014/main" id="{00000000-0008-0000-0100-000004000000}"/>
            </a:ext>
          </a:extLst>
        </xdr:cNvPr>
        <xdr:cNvSpPr/>
      </xdr:nvSpPr>
      <xdr:spPr>
        <a:xfrm>
          <a:off x="0" y="9144000"/>
          <a:ext cx="6602505" cy="16808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wsDr>
</file>

<file path=xl/drawings/drawing3.xml><?xml version="1.0" encoding="utf-8"?>
<xdr:wsDr xmlns:xdr="http://schemas.openxmlformats.org/drawingml/2006/spreadsheetDrawing" xmlns:a="http://schemas.openxmlformats.org/drawingml/2006/main">
  <xdr:absoluteAnchor>
    <xdr:pos x="0" y="0"/>
    <xdr:ext cx="6381750" cy="8582025"/>
    <xdr:graphicFrame macro="">
      <xdr:nvGraphicFramePr>
        <xdr:cNvPr id="2" name="Chart 1">
          <a:extLst>
            <a:ext uri="{FF2B5EF4-FFF2-40B4-BE49-F238E27FC236}">
              <a16:creationId xmlns:a16="http://schemas.microsoft.com/office/drawing/2014/main" id="{00000000-0008-0000-02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4.xml><?xml version="1.0" encoding="utf-8"?>
<c:userShapes xmlns:c="http://schemas.openxmlformats.org/drawingml/2006/chart">
  <cdr:relSizeAnchor xmlns:cdr="http://schemas.openxmlformats.org/drawingml/2006/chartDrawing">
    <cdr:from>
      <cdr:x>0.00066</cdr:x>
      <cdr:y>0.05868</cdr:y>
    </cdr:from>
    <cdr:to>
      <cdr:x>0.49524</cdr:x>
      <cdr:y>0.56901</cdr:y>
    </cdr:to>
    <cdr:graphicFrame macro="">
      <cdr:nvGraphicFramePr>
        <cdr:cNvPr id="2" name="Chart 1">
          <a:extLst xmlns:a="http://schemas.openxmlformats.org/drawingml/2006/main">
            <a:ext uri="{FF2B5EF4-FFF2-40B4-BE49-F238E27FC236}">
              <a16:creationId xmlns:a16="http://schemas.microsoft.com/office/drawing/2014/main" id="{23863B27-C912-4CEB-BA69-DA2FA491BA00}"/>
            </a:ext>
          </a:extLst>
        </cdr:cNvPr>
        <cdr:cNvGraphicFramePr/>
      </cdr:nvGraphicFramePr>
      <cdr:xfrm>
        <a:off xmlns:a="http://schemas.openxmlformats.org/drawingml/2006/main" x="0" y="0"/>
        <a:ext xmlns:a="http://schemas.openxmlformats.org/drawingml/2006/main" cx="0" cy="0"/>
      </cdr:xfrm>
      <a:graphic xmlns:a="http://schemas.openxmlformats.org/drawingml/2006/main">
        <a:graphicData uri="http://schemas.openxmlformats.org/drawingml/2006/chart">
          <c:chart xmlns:c="http://schemas.openxmlformats.org/drawingml/2006/chart" xmlns:r="http://schemas.openxmlformats.org/officeDocument/2006/relationships" r:id="rId1"/>
        </a:graphicData>
      </a:graphic>
    </cdr:graphicFrame>
  </cdr:relSizeAnchor>
  <cdr:relSizeAnchor xmlns:cdr="http://schemas.openxmlformats.org/drawingml/2006/chartDrawing">
    <cdr:from>
      <cdr:x>0.50542</cdr:x>
      <cdr:y>0.05843</cdr:y>
    </cdr:from>
    <cdr:to>
      <cdr:x>1</cdr:x>
      <cdr:y>0.56876</cdr:y>
    </cdr:to>
    <cdr:graphicFrame macro="">
      <cdr:nvGraphicFramePr>
        <cdr:cNvPr id="3" name="Chart 7">
          <a:extLst xmlns:a="http://schemas.openxmlformats.org/drawingml/2006/main">
            <a:ext uri="{FF2B5EF4-FFF2-40B4-BE49-F238E27FC236}">
              <a16:creationId xmlns:a16="http://schemas.microsoft.com/office/drawing/2014/main" id="{E99B92D3-F544-48BA-8836-909349970714}"/>
            </a:ext>
          </a:extLst>
        </cdr:cNvPr>
        <cdr:cNvGraphicFramePr/>
      </cdr:nvGraphicFramePr>
      <cdr:xfrm>
        <a:off xmlns:a="http://schemas.openxmlformats.org/drawingml/2006/main" x="0" y="0"/>
        <a:ext xmlns:a="http://schemas.openxmlformats.org/drawingml/2006/main" cx="0" cy="0"/>
      </cdr:xfrm>
      <a:graphic xmlns:a="http://schemas.openxmlformats.org/drawingml/2006/main">
        <a:graphicData uri="http://schemas.openxmlformats.org/drawingml/2006/chart">
          <c:chart xmlns:c="http://schemas.openxmlformats.org/drawingml/2006/chart" xmlns:r="http://schemas.openxmlformats.org/officeDocument/2006/relationships" r:id="rId2"/>
        </a:graphicData>
      </a:graphic>
    </cdr:graphicFrame>
  </cdr:relSizeAnchor>
  <cdr:relSizeAnchor xmlns:cdr="http://schemas.openxmlformats.org/drawingml/2006/chartDrawing">
    <cdr:from>
      <cdr:x>0.1092</cdr:x>
      <cdr:y>0.59056</cdr:y>
    </cdr:from>
    <cdr:to>
      <cdr:x>0.87907</cdr:x>
      <cdr:y>0.9697</cdr:y>
    </cdr:to>
    <cdr:graphicFrame macro="">
      <cdr:nvGraphicFramePr>
        <cdr:cNvPr id="4" name="Chart 8">
          <a:extLst xmlns:a="http://schemas.openxmlformats.org/drawingml/2006/main">
            <a:ext uri="{FF2B5EF4-FFF2-40B4-BE49-F238E27FC236}">
              <a16:creationId xmlns:a16="http://schemas.microsoft.com/office/drawing/2014/main" id="{A923A956-F069-4BC5-ABC4-66B4410F2D7B}"/>
            </a:ext>
          </a:extLst>
        </cdr:cNvPr>
        <cdr:cNvGraphicFramePr/>
      </cdr:nvGraphicFramePr>
      <cdr:xfrm>
        <a:off xmlns:a="http://schemas.openxmlformats.org/drawingml/2006/main" x="0" y="0"/>
        <a:ext xmlns:a="http://schemas.openxmlformats.org/drawingml/2006/main" cx="0" cy="0"/>
      </cdr:xfrm>
      <a:graphic xmlns:a="http://schemas.openxmlformats.org/drawingml/2006/main">
        <a:graphicData uri="http://schemas.openxmlformats.org/drawingml/2006/chart">
          <c:chart xmlns:c="http://schemas.openxmlformats.org/drawingml/2006/chart" xmlns:r="http://schemas.openxmlformats.org/officeDocument/2006/relationships" r:id="rId3"/>
        </a:graphicData>
      </a:graphic>
    </cdr:graphicFrame>
  </cdr:relSizeAnchor>
  <cdr:relSizeAnchor xmlns:cdr="http://schemas.openxmlformats.org/drawingml/2006/chartDrawing">
    <cdr:from>
      <cdr:x>0</cdr:x>
      <cdr:y>0</cdr:y>
    </cdr:from>
    <cdr:to>
      <cdr:x>1</cdr:x>
      <cdr:y>0.0455</cdr:y>
    </cdr:to>
    <cdr:pic>
      <cdr:nvPicPr>
        <cdr:cNvPr id="5" name="Picture 4">
          <a:extLst xmlns:a="http://schemas.openxmlformats.org/drawingml/2006/main">
            <a:ext uri="{FF2B5EF4-FFF2-40B4-BE49-F238E27FC236}">
              <a16:creationId xmlns:a16="http://schemas.microsoft.com/office/drawing/2014/main" id="{B440A4F5-A230-4A2D-9DC0-EC80A20E07A5}"/>
            </a:ext>
          </a:extLst>
        </cdr:cNvPr>
        <cdr:cNvPicPr>
          <a:picLocks xmlns:a="http://schemas.openxmlformats.org/drawingml/2006/main"/>
        </cdr:cNvPicPr>
      </cdr:nvPicPr>
      <cdr:blipFill>
        <a:blip xmlns:a="http://schemas.openxmlformats.org/drawingml/2006/main" xmlns:r="http://schemas.openxmlformats.org/officeDocument/2006/relationships" r:embed="rId4">
          <a:extLst>
            <a:ext uri="{28A0092B-C50C-407E-A947-70E740481C1C}">
              <a14:useLocalDpi xmlns:a14="http://schemas.microsoft.com/office/drawing/2010/main" val="0"/>
            </a:ext>
          </a:extLst>
        </a:blip>
        <a:stretch xmlns:a="http://schemas.openxmlformats.org/drawingml/2006/main">
          <a:fillRect/>
        </a:stretch>
      </cdr:blipFill>
      <cdr:spPr>
        <a:xfrm xmlns:a="http://schemas.openxmlformats.org/drawingml/2006/main">
          <a:off x="0" y="0"/>
          <a:ext cx="6757147" cy="411480"/>
        </a:xfrm>
        <a:prstGeom xmlns:a="http://schemas.openxmlformats.org/drawingml/2006/main" prst="rect">
          <a:avLst/>
        </a:prstGeom>
      </cdr:spPr>
    </cdr:pic>
  </cdr:relSizeAnchor>
  <cdr:relSizeAnchor xmlns:cdr="http://schemas.openxmlformats.org/drawingml/2006/chartDrawing">
    <cdr:from>
      <cdr:x>0</cdr:x>
      <cdr:y>0</cdr:y>
    </cdr:from>
    <cdr:to>
      <cdr:x>0.79357</cdr:x>
      <cdr:y>0.0455</cdr:y>
    </cdr:to>
    <cdr:sp macro="" textlink="">
      <cdr:nvSpPr>
        <cdr:cNvPr id="10" name="TextBox 1"/>
        <cdr:cNvSpPr txBox="1"/>
      </cdr:nvSpPr>
      <cdr:spPr>
        <a:xfrm xmlns:a="http://schemas.openxmlformats.org/drawingml/2006/main">
          <a:off x="0" y="0"/>
          <a:ext cx="5362269" cy="411480"/>
        </a:xfrm>
        <a:prstGeom xmlns:a="http://schemas.openxmlformats.org/drawingml/2006/main" prst="rect">
          <a:avLst/>
        </a:prstGeom>
        <a:noFill xmlns:a="http://schemas.openxmlformats.org/drawingml/2006/main"/>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lIns="9144" tIns="9144" rIns="9144" bIns="9144" rtlCol="0" anchor="ctr" anchorCtr="0"/>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pPr algn="l"/>
          <a:r>
            <a:rPr lang="en-US" sz="1800" b="1"/>
            <a:t>  Stable Isotope Interpretive</a:t>
          </a:r>
          <a:r>
            <a:rPr lang="en-US" sz="1800" b="1" baseline="0"/>
            <a:t> Plots</a:t>
          </a:r>
          <a:endParaRPr lang="en-US" sz="1800" b="1"/>
        </a:p>
      </cdr:txBody>
    </cdr:sp>
  </cdr:relSizeAnchor>
  <cdr:relSizeAnchor xmlns:cdr="http://schemas.openxmlformats.org/drawingml/2006/chartDrawing">
    <cdr:from>
      <cdr:x>0</cdr:x>
      <cdr:y>0.97893</cdr:y>
    </cdr:from>
    <cdr:to>
      <cdr:x>1</cdr:x>
      <cdr:y>1</cdr:y>
    </cdr:to>
    <cdr:sp macro="" textlink="">
      <cdr:nvSpPr>
        <cdr:cNvPr id="9" name="Rectangle 8"/>
        <cdr:cNvSpPr/>
      </cdr:nvSpPr>
      <cdr:spPr>
        <a:xfrm xmlns:a="http://schemas.openxmlformats.org/drawingml/2006/main">
          <a:off x="0" y="8848725"/>
          <a:ext cx="7315200" cy="190500"/>
        </a:xfrm>
        <a:prstGeom xmlns:a="http://schemas.openxmlformats.org/drawingml/2006/main" prst="rect">
          <a:avLst/>
        </a:prstGeom>
        <a:solidFill xmlns:a="http://schemas.openxmlformats.org/drawingml/2006/main">
          <a:schemeClr val="accent1">
            <a:lumMod val="20000"/>
            <a:lumOff val="80000"/>
          </a:schemeClr>
        </a:solidFill>
        <a:ln xmlns:a="http://schemas.openxmlformats.org/drawingml/2006/main">
          <a:no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wrap="square" rtlCol="0" anchor="ctr"/>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©2013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2013</a:t>
          </a:r>
          <a:endParaRPr lang="en-US" sz="1050">
            <a:solidFill>
              <a:sysClr val="windowText" lastClr="000000"/>
            </a:solidFill>
          </a:endParaRPr>
        </a:p>
      </cdr:txBody>
    </cdr:sp>
  </cdr:relSizeAnchor>
</c:userShapes>
</file>

<file path=xl/drawings/drawing5.xml><?xml version="1.0" encoding="utf-8"?>
<c:userShapes xmlns:c="http://schemas.openxmlformats.org/drawingml/2006/chart">
  <cdr:relSizeAnchor xmlns:cdr="http://schemas.openxmlformats.org/drawingml/2006/chartDrawing">
    <cdr:from>
      <cdr:x>0</cdr:x>
      <cdr:y>0</cdr:y>
    </cdr:from>
    <cdr:to>
      <cdr:x>1</cdr:x>
      <cdr:y>0.08333</cdr:y>
    </cdr:to>
    <cdr:sp macro="" textlink="">
      <cdr:nvSpPr>
        <cdr:cNvPr id="5" name="TextBox 4"/>
        <cdr:cNvSpPr txBox="1"/>
      </cdr:nvSpPr>
      <cdr:spPr>
        <a:xfrm xmlns:a="http://schemas.openxmlformats.org/drawingml/2006/main">
          <a:off x="0" y="0"/>
          <a:ext cx="3566160" cy="411480"/>
        </a:xfrm>
        <a:prstGeom xmlns:a="http://schemas.openxmlformats.org/drawingml/2006/main" prst="rect">
          <a:avLst/>
        </a:prstGeom>
        <a:ln xmlns:a="http://schemas.openxmlformats.org/drawingml/2006/main">
          <a:noFill/>
        </a:ln>
      </cdr:spPr>
      <cdr:txBody>
        <a:bodyPr xmlns:a="http://schemas.openxmlformats.org/drawingml/2006/main" vertOverflow="clip" wrap="square" rtlCol="0" anchor="ctr" anchorCtr="0"/>
        <a:lstStyle xmlns:a="http://schemas.openxmlformats.org/drawingml/2006/main"/>
        <a:p xmlns:a="http://schemas.openxmlformats.org/drawingml/2006/main">
          <a:pPr algn="ctr"/>
          <a:r>
            <a:rPr lang="en-US" sz="1200" b="1"/>
            <a:t>Methane</a:t>
          </a:r>
          <a:r>
            <a:rPr lang="en-US" sz="1200" b="1" baseline="0"/>
            <a:t> vs Gas Wetness Genetic Classification Plot</a:t>
          </a:r>
          <a:endParaRPr lang="en-US" sz="1200" b="1"/>
        </a:p>
      </cdr:txBody>
    </cdr:sp>
  </cdr:relSizeAnchor>
</c:userShapes>
</file>

<file path=xl/drawings/drawing6.xml><?xml version="1.0" encoding="utf-8"?>
<c:userShapes xmlns:c="http://schemas.openxmlformats.org/drawingml/2006/chart">
  <cdr:relSizeAnchor xmlns:cdr="http://schemas.openxmlformats.org/drawingml/2006/chartDrawing">
    <cdr:from>
      <cdr:x>0</cdr:x>
      <cdr:y>0</cdr:y>
    </cdr:from>
    <cdr:to>
      <cdr:x>1</cdr:x>
      <cdr:y>0.08333</cdr:y>
    </cdr:to>
    <cdr:sp macro="" textlink="">
      <cdr:nvSpPr>
        <cdr:cNvPr id="8" name="TextBox 1"/>
        <cdr:cNvSpPr txBox="1"/>
      </cdr:nvSpPr>
      <cdr:spPr>
        <a:xfrm xmlns:a="http://schemas.openxmlformats.org/drawingml/2006/main">
          <a:off x="0" y="0"/>
          <a:ext cx="3566160" cy="411480"/>
        </a:xfrm>
        <a:prstGeom xmlns:a="http://schemas.openxmlformats.org/drawingml/2006/main" prst="rect">
          <a:avLst/>
        </a:prstGeom>
        <a:ln xmlns:a="http://schemas.openxmlformats.org/drawingml/2006/main">
          <a:noFill/>
        </a:ln>
      </cdr:spPr>
      <cdr:txBody>
        <a:bodyPr xmlns:a="http://schemas.openxmlformats.org/drawingml/2006/main" wrap="square" rtlCol="0" anchor="ctr" anchorCtr="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en-US" sz="1200" b="1"/>
            <a:t>Methane</a:t>
          </a:r>
          <a:r>
            <a:rPr lang="en-US" sz="1200" b="1" baseline="0"/>
            <a:t> </a:t>
          </a:r>
          <a:r>
            <a:rPr lang="en-US" sz="1200" b="1" baseline="0">
              <a:latin typeface="Symbol" pitchFamily="18" charset="2"/>
            </a:rPr>
            <a:t>d</a:t>
          </a:r>
          <a:r>
            <a:rPr lang="en-US" sz="1200" b="1" baseline="30000"/>
            <a:t>13</a:t>
          </a:r>
          <a:r>
            <a:rPr lang="en-US" sz="1200" b="1" baseline="0"/>
            <a:t>C vs </a:t>
          </a:r>
          <a:r>
            <a:rPr lang="en-US" sz="1200" b="1" baseline="0">
              <a:latin typeface="Symbol" pitchFamily="18" charset="2"/>
            </a:rPr>
            <a:t>d</a:t>
          </a:r>
          <a:r>
            <a:rPr lang="en-US" sz="1200" b="1" baseline="0"/>
            <a:t>D Genetic Classification Plot</a:t>
          </a:r>
          <a:endParaRPr lang="en-US" sz="1200" b="1"/>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10</xdr:col>
      <xdr:colOff>2119</xdr:colOff>
      <xdr:row>2</xdr:row>
      <xdr:rowOff>3048</xdr:rowOff>
    </xdr:to>
    <xdr:pic>
      <xdr:nvPicPr>
        <xdr:cNvPr id="2" name="Picture 1">
          <a:extLst>
            <a:ext uri="{FF2B5EF4-FFF2-40B4-BE49-F238E27FC236}">
              <a16:creationId xmlns:a16="http://schemas.microsoft.com/office/drawing/2014/main" id="{00000000-0008-0000-0300-000002000000}"/>
            </a:ext>
          </a:extLst>
        </xdr:cNvPr>
        <xdr:cNvPicPr preferRelativeResize="0">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6288619" cy="384048"/>
        </a:xfrm>
        <a:prstGeom prst="rect">
          <a:avLst/>
        </a:prstGeom>
      </xdr:spPr>
    </xdr:pic>
    <xdr:clientData/>
  </xdr:twoCellAnchor>
  <xdr:twoCellAnchor>
    <xdr:from>
      <xdr:col>0</xdr:col>
      <xdr:colOff>0</xdr:colOff>
      <xdr:row>0</xdr:row>
      <xdr:rowOff>0</xdr:rowOff>
    </xdr:from>
    <xdr:to>
      <xdr:col>7</xdr:col>
      <xdr:colOff>648150</xdr:colOff>
      <xdr:row>2</xdr:row>
      <xdr:rowOff>3048</xdr:rowOff>
    </xdr:to>
    <xdr:sp macro="" textlink="">
      <xdr:nvSpPr>
        <xdr:cNvPr id="3" name="TextBox 1">
          <a:extLst>
            <a:ext uri="{FF2B5EF4-FFF2-40B4-BE49-F238E27FC236}">
              <a16:creationId xmlns:a16="http://schemas.microsoft.com/office/drawing/2014/main" id="{00000000-0008-0000-0300-000003000000}"/>
            </a:ext>
          </a:extLst>
        </xdr:cNvPr>
        <xdr:cNvSpPr txBox="1"/>
      </xdr:nvSpPr>
      <xdr:spPr>
        <a:xfrm>
          <a:off x="0" y="0"/>
          <a:ext cx="5029650" cy="3840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91440" tIns="9144" rIns="9144" bIns="9144" rtlCol="0" anchor="ctr" anchorCtr="0"/>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pPr algn="l"/>
          <a:r>
            <a:rPr lang="en-US" sz="1800" b="1">
              <a:latin typeface="+mn-lt"/>
              <a:cs typeface="Arial" pitchFamily="34" charset="0"/>
            </a:rPr>
            <a:t>Chain</a:t>
          </a:r>
          <a:r>
            <a:rPr lang="en-US" sz="1800" b="1" baseline="0">
              <a:latin typeface="+mn-lt"/>
              <a:cs typeface="Arial" pitchFamily="34" charset="0"/>
            </a:rPr>
            <a:t> of Custody Form</a:t>
          </a:r>
          <a:endParaRPr lang="en-US" sz="1800" b="1">
            <a:latin typeface="+mn-lt"/>
            <a:cs typeface="Arial" pitchFamily="34" charset="0"/>
          </a:endParaRPr>
        </a:p>
      </xdr:txBody>
    </xdr:sp>
    <xdr:clientData/>
  </xdr:twoCellAnchor>
  <xdr:twoCellAnchor>
    <xdr:from>
      <xdr:col>0</xdr:col>
      <xdr:colOff>0</xdr:colOff>
      <xdr:row>46</xdr:row>
      <xdr:rowOff>0</xdr:rowOff>
    </xdr:from>
    <xdr:to>
      <xdr:col>10</xdr:col>
      <xdr:colOff>4354</xdr:colOff>
      <xdr:row>47</xdr:row>
      <xdr:rowOff>0</xdr:rowOff>
    </xdr:to>
    <xdr:sp macro="" textlink="">
      <xdr:nvSpPr>
        <xdr:cNvPr id="4" name="Rectangle 3">
          <a:extLst>
            <a:ext uri="{FF2B5EF4-FFF2-40B4-BE49-F238E27FC236}">
              <a16:creationId xmlns:a16="http://schemas.microsoft.com/office/drawing/2014/main" id="{00000000-0008-0000-0300-000004000000}"/>
            </a:ext>
          </a:extLst>
        </xdr:cNvPr>
        <xdr:cNvSpPr/>
      </xdr:nvSpPr>
      <xdr:spPr>
        <a:xfrm>
          <a:off x="0" y="8763000"/>
          <a:ext cx="6290854"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editAs="oneCell">
    <xdr:from>
      <xdr:col>0</xdr:col>
      <xdr:colOff>1</xdr:colOff>
      <xdr:row>2</xdr:row>
      <xdr:rowOff>1</xdr:rowOff>
    </xdr:from>
    <xdr:to>
      <xdr:col>9</xdr:col>
      <xdr:colOff>620930</xdr:colOff>
      <xdr:row>44</xdr:row>
      <xdr:rowOff>122465</xdr:rowOff>
    </xdr:to>
    <xdr:pic>
      <xdr:nvPicPr>
        <xdr:cNvPr id="5" name="Picture 4">
          <a:extLst>
            <a:ext uri="{FF2B5EF4-FFF2-40B4-BE49-F238E27FC236}">
              <a16:creationId xmlns:a16="http://schemas.microsoft.com/office/drawing/2014/main" id="{472FA52D-A9E8-41CB-B8E8-6421BC2E69D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 y="381001"/>
          <a:ext cx="6254286" cy="81234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4.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J49"/>
  <sheetViews>
    <sheetView tabSelected="1" view="pageBreakPreview" zoomScale="85" zoomScaleNormal="85" zoomScaleSheetLayoutView="85" zoomScalePageLayoutView="85" workbookViewId="0">
      <selection activeCell="D24" sqref="D24"/>
    </sheetView>
  </sheetViews>
  <sheetFormatPr defaultColWidth="9.42578125" defaultRowHeight="15" customHeight="1" x14ac:dyDescent="0.25"/>
  <cols>
    <col min="1" max="3" width="9.42578125" style="2"/>
    <col min="4" max="4" width="10.5703125" style="2" bestFit="1" customWidth="1"/>
    <col min="5" max="7" width="9.42578125" style="2"/>
    <col min="8" max="16384" width="9.42578125" style="6"/>
  </cols>
  <sheetData>
    <row r="1" spans="1:10" ht="15" customHeight="1" x14ac:dyDescent="0.25">
      <c r="A1" s="27"/>
      <c r="B1" s="27"/>
      <c r="C1" s="27"/>
      <c r="D1" s="27"/>
      <c r="E1" s="27"/>
      <c r="F1" s="27"/>
      <c r="G1" s="27"/>
      <c r="H1" s="28"/>
      <c r="I1" s="28"/>
      <c r="J1" s="28"/>
    </row>
    <row r="2" spans="1:10" ht="15" customHeight="1" x14ac:dyDescent="0.25">
      <c r="A2" s="27"/>
      <c r="B2" s="27"/>
      <c r="C2" s="27"/>
      <c r="D2" s="27"/>
      <c r="E2" s="27"/>
      <c r="F2" s="27"/>
      <c r="G2" s="27"/>
      <c r="H2" s="28"/>
      <c r="I2" s="28"/>
      <c r="J2" s="28"/>
    </row>
    <row r="3" spans="1:10" ht="15" customHeight="1" x14ac:dyDescent="0.25">
      <c r="A3" s="27"/>
      <c r="B3" s="27"/>
      <c r="C3" s="27"/>
      <c r="D3" s="27"/>
      <c r="E3" s="27"/>
      <c r="F3" s="27"/>
      <c r="G3" s="27"/>
      <c r="H3" s="28"/>
      <c r="I3" s="28"/>
      <c r="J3" s="28"/>
    </row>
    <row r="4" spans="1:10" ht="15" customHeight="1" x14ac:dyDescent="0.25">
      <c r="A4" s="27"/>
      <c r="B4" s="28"/>
      <c r="C4" s="27"/>
      <c r="D4" s="27"/>
      <c r="E4" s="27"/>
      <c r="F4" s="27"/>
      <c r="G4" s="27"/>
      <c r="H4" s="28"/>
      <c r="I4" s="28"/>
      <c r="J4" s="28"/>
    </row>
    <row r="5" spans="1:10" ht="15" customHeight="1" x14ac:dyDescent="0.25">
      <c r="A5" s="27"/>
      <c r="B5" s="28"/>
      <c r="C5" s="27"/>
      <c r="D5" s="27"/>
      <c r="E5" s="27"/>
      <c r="F5" s="27"/>
      <c r="G5" s="27"/>
      <c r="H5" s="28"/>
      <c r="I5" s="28"/>
      <c r="J5" s="28"/>
    </row>
    <row r="6" spans="1:10" ht="15" customHeight="1" x14ac:dyDescent="0.25">
      <c r="A6" s="27"/>
      <c r="B6" s="28"/>
      <c r="C6" s="27"/>
      <c r="D6" s="27"/>
      <c r="E6" s="27"/>
      <c r="F6" s="27"/>
      <c r="G6" s="27"/>
      <c r="H6" s="28"/>
      <c r="I6" s="28"/>
      <c r="J6" s="28"/>
    </row>
    <row r="7" spans="1:10" ht="15" customHeight="1" x14ac:dyDescent="0.25">
      <c r="A7" s="27"/>
      <c r="B7" s="28"/>
      <c r="C7" s="27"/>
      <c r="D7" s="27"/>
      <c r="E7" s="27"/>
      <c r="F7" s="27"/>
      <c r="G7" s="27"/>
      <c r="H7" s="28"/>
      <c r="I7" s="28"/>
      <c r="J7" s="28"/>
    </row>
    <row r="8" spans="1:10" ht="15" customHeight="1" x14ac:dyDescent="0.25">
      <c r="A8" s="27"/>
      <c r="B8" s="28"/>
      <c r="C8" s="27"/>
      <c r="D8" s="27"/>
      <c r="E8" s="27"/>
      <c r="F8" s="27"/>
      <c r="G8" s="27"/>
      <c r="H8" s="28"/>
      <c r="I8" s="28"/>
      <c r="J8" s="28"/>
    </row>
    <row r="9" spans="1:10" ht="15" customHeight="1" x14ac:dyDescent="0.25">
      <c r="A9" s="27"/>
      <c r="B9" s="27"/>
      <c r="C9" s="27"/>
      <c r="D9" s="27"/>
      <c r="E9" s="27"/>
      <c r="F9" s="27"/>
      <c r="G9" s="27"/>
      <c r="H9" s="27"/>
      <c r="I9" s="27"/>
      <c r="J9" s="27"/>
    </row>
    <row r="10" spans="1:10" ht="15" customHeight="1" x14ac:dyDescent="0.25">
      <c r="A10" s="27"/>
      <c r="B10" s="27"/>
      <c r="C10" s="27"/>
      <c r="D10" s="27"/>
      <c r="E10" s="27"/>
      <c r="F10" s="27"/>
      <c r="G10" s="27"/>
      <c r="H10" s="27"/>
      <c r="I10" s="27"/>
      <c r="J10" s="27"/>
    </row>
    <row r="11" spans="1:10" ht="15" customHeight="1" x14ac:dyDescent="0.25">
      <c r="A11" s="27"/>
      <c r="B11" s="27"/>
      <c r="C11" s="27"/>
      <c r="D11" s="27"/>
      <c r="E11" s="27"/>
      <c r="F11" s="27"/>
      <c r="G11" s="27"/>
      <c r="H11" s="27"/>
      <c r="I11" s="27"/>
      <c r="J11" s="27"/>
    </row>
    <row r="12" spans="1:10" ht="15" customHeight="1" x14ac:dyDescent="0.25">
      <c r="A12" s="27"/>
      <c r="B12" s="27"/>
      <c r="C12" s="27"/>
      <c r="D12" s="27"/>
      <c r="E12" s="27"/>
      <c r="F12" s="27"/>
      <c r="G12" s="27"/>
      <c r="H12" s="27"/>
      <c r="I12" s="27"/>
      <c r="J12" s="27"/>
    </row>
    <row r="13" spans="1:10" ht="15" customHeight="1" x14ac:dyDescent="0.25">
      <c r="A13" s="27"/>
      <c r="B13" s="27"/>
      <c r="C13" s="27"/>
      <c r="D13" s="27"/>
      <c r="E13" s="27"/>
      <c r="F13" s="27"/>
      <c r="G13" s="27"/>
      <c r="H13" s="27"/>
      <c r="I13" s="27"/>
      <c r="J13" s="27"/>
    </row>
    <row r="14" spans="1:10" ht="15" customHeight="1" x14ac:dyDescent="0.25">
      <c r="A14" s="27"/>
      <c r="B14" s="27"/>
      <c r="C14" s="27"/>
      <c r="D14" s="27"/>
      <c r="E14" s="27"/>
      <c r="F14" s="27"/>
      <c r="G14" s="27"/>
      <c r="H14" s="27"/>
      <c r="I14" s="27"/>
      <c r="J14" s="27"/>
    </row>
    <row r="15" spans="1:10" ht="15" customHeight="1" x14ac:dyDescent="0.25">
      <c r="A15" s="27"/>
      <c r="B15" s="27"/>
      <c r="C15" s="27"/>
      <c r="D15" s="27"/>
      <c r="E15" s="27"/>
      <c r="F15" s="27"/>
      <c r="G15" s="27"/>
      <c r="H15" s="27"/>
      <c r="I15" s="27"/>
      <c r="J15" s="27"/>
    </row>
    <row r="16" spans="1:10" ht="15" customHeight="1" x14ac:dyDescent="0.25">
      <c r="A16" s="27"/>
      <c r="B16" s="27"/>
      <c r="C16" s="27"/>
      <c r="D16" s="27"/>
      <c r="E16" s="27"/>
      <c r="F16" s="27"/>
      <c r="G16" s="27"/>
      <c r="H16" s="27"/>
      <c r="I16" s="27"/>
      <c r="J16" s="27"/>
    </row>
    <row r="17" spans="1:10" ht="15" customHeight="1" x14ac:dyDescent="0.25">
      <c r="A17" s="27"/>
      <c r="B17" s="27"/>
      <c r="C17" s="27"/>
      <c r="D17" s="27"/>
      <c r="E17" s="27"/>
      <c r="F17" s="27"/>
      <c r="G17" s="27"/>
      <c r="H17" s="27"/>
      <c r="I17" s="27"/>
      <c r="J17" s="27"/>
    </row>
    <row r="18" spans="1:10" ht="15" customHeight="1" x14ac:dyDescent="0.25">
      <c r="A18" s="27"/>
      <c r="B18" s="29" t="s">
        <v>47</v>
      </c>
      <c r="C18" s="30"/>
      <c r="D18" s="30"/>
      <c r="E18" s="30"/>
      <c r="F18" s="28"/>
      <c r="G18" s="27"/>
      <c r="H18" s="27"/>
      <c r="I18" s="27"/>
      <c r="J18" s="27"/>
    </row>
    <row r="19" spans="1:10" ht="15" customHeight="1" x14ac:dyDescent="0.25">
      <c r="A19" s="27"/>
      <c r="B19" s="29" t="s">
        <v>46</v>
      </c>
      <c r="C19" s="31"/>
      <c r="D19" s="30"/>
      <c r="E19" s="30"/>
      <c r="F19" s="28"/>
      <c r="G19" s="32"/>
      <c r="H19" s="32"/>
      <c r="I19" s="32"/>
      <c r="J19" s="27"/>
    </row>
    <row r="20" spans="1:10" ht="15" customHeight="1" x14ac:dyDescent="0.25">
      <c r="A20" s="27"/>
      <c r="B20" s="31"/>
      <c r="C20" s="31"/>
      <c r="D20" s="30"/>
      <c r="E20" s="30"/>
      <c r="F20" s="28"/>
      <c r="G20" s="32"/>
      <c r="H20" s="32"/>
      <c r="I20" s="32"/>
      <c r="J20" s="27"/>
    </row>
    <row r="21" spans="1:10" ht="15" customHeight="1" x14ac:dyDescent="0.25">
      <c r="A21" s="27"/>
      <c r="B21" s="33" t="s">
        <v>6</v>
      </c>
      <c r="C21" s="34"/>
      <c r="D21" s="39">
        <v>19082638</v>
      </c>
      <c r="E21" s="39"/>
      <c r="F21" s="28"/>
      <c r="G21" s="28"/>
      <c r="H21" s="28"/>
      <c r="I21" s="28"/>
      <c r="J21" s="27"/>
    </row>
    <row r="22" spans="1:10" ht="15" customHeight="1" x14ac:dyDescent="0.25">
      <c r="A22" s="27"/>
      <c r="B22" s="33" t="s">
        <v>7</v>
      </c>
      <c r="C22" s="34"/>
      <c r="D22" s="33" t="s">
        <v>159</v>
      </c>
      <c r="E22" s="33"/>
      <c r="F22" s="28"/>
      <c r="G22" s="28"/>
      <c r="H22" s="28"/>
      <c r="I22" s="28"/>
      <c r="J22" s="27"/>
    </row>
    <row r="23" spans="1:10" ht="15" customHeight="1" x14ac:dyDescent="0.25">
      <c r="A23" s="27"/>
      <c r="B23" s="33" t="s">
        <v>5</v>
      </c>
      <c r="C23" s="34"/>
      <c r="D23" s="33" t="s">
        <v>160</v>
      </c>
      <c r="E23" s="33"/>
      <c r="F23" s="35"/>
      <c r="G23" s="28"/>
      <c r="H23" s="28"/>
      <c r="I23" s="28"/>
      <c r="J23" s="27"/>
    </row>
    <row r="24" spans="1:10" ht="15" customHeight="1" x14ac:dyDescent="0.25">
      <c r="A24" s="27"/>
      <c r="B24" s="33" t="s">
        <v>133</v>
      </c>
      <c r="C24" s="34"/>
      <c r="D24" s="33" t="s">
        <v>161</v>
      </c>
      <c r="E24" s="33"/>
      <c r="F24" s="35"/>
      <c r="G24" s="28"/>
      <c r="H24" s="28"/>
      <c r="I24" s="28"/>
      <c r="J24" s="27"/>
    </row>
    <row r="25" spans="1:10" ht="15" customHeight="1" x14ac:dyDescent="0.25">
      <c r="A25" s="27"/>
      <c r="B25" s="3"/>
      <c r="C25" s="28"/>
      <c r="D25" s="58"/>
      <c r="E25" s="33"/>
      <c r="F25" s="27"/>
      <c r="G25" s="28"/>
      <c r="H25" s="28"/>
      <c r="I25" s="28"/>
      <c r="J25" s="27"/>
    </row>
    <row r="26" spans="1:10" ht="15" customHeight="1" x14ac:dyDescent="0.25">
      <c r="A26" s="27"/>
      <c r="B26" s="28"/>
      <c r="C26" s="28"/>
      <c r="E26" s="27"/>
      <c r="F26" s="27"/>
      <c r="G26" s="35"/>
      <c r="H26" s="35"/>
      <c r="I26" s="35"/>
      <c r="J26" s="27"/>
    </row>
    <row r="27" spans="1:10" ht="15" customHeight="1" x14ac:dyDescent="0.25">
      <c r="A27" s="27"/>
      <c r="B27" s="27"/>
      <c r="C27" s="27"/>
      <c r="D27" s="57"/>
      <c r="E27" s="27"/>
      <c r="F27" s="27"/>
      <c r="G27" s="35"/>
      <c r="H27" s="35"/>
      <c r="I27" s="35"/>
      <c r="J27" s="27"/>
    </row>
    <row r="28" spans="1:10" ht="15" customHeight="1" x14ac:dyDescent="0.25">
      <c r="A28" s="27"/>
      <c r="B28" s="27"/>
      <c r="C28" s="27"/>
      <c r="D28" s="27"/>
      <c r="E28" s="27"/>
      <c r="F28" s="27"/>
      <c r="G28" s="27"/>
      <c r="H28" s="27"/>
      <c r="I28" s="27"/>
      <c r="J28" s="27"/>
    </row>
    <row r="29" spans="1:10" ht="15" customHeight="1" x14ac:dyDescent="0.25">
      <c r="A29" s="27"/>
      <c r="B29" s="27"/>
      <c r="C29" s="27"/>
      <c r="D29" s="27"/>
      <c r="E29" s="27"/>
      <c r="F29" s="27"/>
      <c r="G29" s="27"/>
      <c r="H29" s="27"/>
      <c r="I29" s="27"/>
      <c r="J29" s="27"/>
    </row>
    <row r="30" spans="1:10" ht="15" customHeight="1" x14ac:dyDescent="0.25">
      <c r="A30" s="27"/>
      <c r="B30" s="27"/>
      <c r="C30" s="28"/>
      <c r="D30" s="27"/>
      <c r="E30" s="30"/>
      <c r="F30" s="27"/>
      <c r="G30" s="27"/>
      <c r="H30" s="27"/>
      <c r="I30" s="27"/>
      <c r="J30" s="27"/>
    </row>
    <row r="31" spans="1:10" ht="15" customHeight="1" x14ac:dyDescent="0.25">
      <c r="A31" s="27"/>
      <c r="B31" s="27"/>
      <c r="C31" s="28"/>
      <c r="D31" s="27"/>
      <c r="E31" s="30"/>
      <c r="F31" s="27"/>
      <c r="G31" s="27"/>
      <c r="H31" s="27"/>
      <c r="I31" s="27"/>
      <c r="J31" s="27"/>
    </row>
    <row r="32" spans="1:10" ht="15" customHeight="1" x14ac:dyDescent="0.25">
      <c r="A32" s="27"/>
      <c r="B32" s="27"/>
      <c r="C32" s="28"/>
      <c r="D32" s="28"/>
      <c r="E32" s="27"/>
      <c r="F32" s="27"/>
      <c r="G32" s="27"/>
      <c r="H32" s="27"/>
      <c r="I32" s="27"/>
      <c r="J32" s="27"/>
    </row>
    <row r="33" spans="1:10" ht="15" customHeight="1" x14ac:dyDescent="0.25">
      <c r="A33" s="27"/>
      <c r="B33" s="27"/>
      <c r="C33" s="28"/>
      <c r="D33" s="28"/>
      <c r="E33" s="27"/>
      <c r="F33" s="32"/>
      <c r="G33" s="32"/>
      <c r="H33" s="32"/>
      <c r="I33" s="32"/>
      <c r="J33" s="27"/>
    </row>
    <row r="34" spans="1:10" ht="15" customHeight="1" x14ac:dyDescent="0.35">
      <c r="A34" s="27"/>
      <c r="B34" s="27"/>
      <c r="C34" s="28"/>
      <c r="D34" s="27"/>
      <c r="E34" s="27"/>
      <c r="F34" s="35"/>
      <c r="G34" s="36"/>
      <c r="H34" s="35"/>
      <c r="I34" s="35"/>
      <c r="J34" s="27"/>
    </row>
    <row r="35" spans="1:10" ht="15" customHeight="1" x14ac:dyDescent="0.25">
      <c r="A35" s="27"/>
      <c r="B35" s="27"/>
      <c r="C35" s="28"/>
      <c r="D35" s="27"/>
      <c r="E35" s="27"/>
      <c r="F35" s="35"/>
      <c r="G35" s="35"/>
      <c r="H35" s="35"/>
      <c r="I35" s="35"/>
      <c r="J35" s="27"/>
    </row>
    <row r="36" spans="1:10" ht="15" customHeight="1" x14ac:dyDescent="0.35">
      <c r="A36" s="27"/>
      <c r="B36" s="27"/>
      <c r="C36" s="28"/>
      <c r="D36" s="27"/>
      <c r="E36" s="27"/>
      <c r="F36" s="36"/>
      <c r="G36" s="35"/>
      <c r="H36" s="35"/>
      <c r="I36" s="35"/>
      <c r="J36" s="27"/>
    </row>
    <row r="37" spans="1:10" ht="15" customHeight="1" x14ac:dyDescent="0.35">
      <c r="A37" s="27"/>
      <c r="B37" s="27"/>
      <c r="C37" s="27"/>
      <c r="D37" s="27"/>
      <c r="E37" s="27"/>
      <c r="F37" s="36"/>
      <c r="G37" s="35"/>
      <c r="H37" s="35"/>
      <c r="I37" s="35"/>
      <c r="J37" s="27"/>
    </row>
    <row r="38" spans="1:10" ht="15" customHeight="1" x14ac:dyDescent="0.25">
      <c r="A38" s="27"/>
      <c r="B38" s="27"/>
      <c r="C38" s="27"/>
      <c r="D38" s="27"/>
      <c r="E38" s="27"/>
      <c r="F38" s="27"/>
      <c r="G38" s="27"/>
      <c r="H38" s="27"/>
      <c r="I38" s="27"/>
      <c r="J38" s="27"/>
    </row>
    <row r="39" spans="1:10" ht="15" customHeight="1" x14ac:dyDescent="0.25">
      <c r="A39" s="27"/>
      <c r="B39" s="27"/>
      <c r="C39" s="27"/>
      <c r="D39" s="27"/>
      <c r="E39" s="27"/>
      <c r="F39" s="27"/>
      <c r="G39" s="27"/>
      <c r="H39" s="27"/>
      <c r="I39" s="27"/>
      <c r="J39" s="27"/>
    </row>
    <row r="40" spans="1:10" ht="15" customHeight="1" x14ac:dyDescent="0.25">
      <c r="A40" s="27"/>
      <c r="B40" s="27"/>
      <c r="C40" s="27"/>
      <c r="D40" s="27"/>
      <c r="E40" s="27"/>
      <c r="F40" s="27"/>
      <c r="G40" s="27"/>
      <c r="H40" s="27"/>
      <c r="I40" s="27"/>
      <c r="J40" s="27"/>
    </row>
    <row r="41" spans="1:10" ht="15" customHeight="1" x14ac:dyDescent="0.25">
      <c r="A41" s="37"/>
      <c r="B41" s="37"/>
      <c r="C41" s="37"/>
      <c r="D41" s="37"/>
      <c r="E41" s="37"/>
      <c r="F41" s="27"/>
      <c r="G41" s="27"/>
      <c r="H41" s="28"/>
      <c r="I41" s="28"/>
      <c r="J41" s="28"/>
    </row>
    <row r="42" spans="1:10" ht="15" customHeight="1" x14ac:dyDescent="0.25">
      <c r="A42" s="37"/>
      <c r="B42" s="37"/>
      <c r="C42" s="37"/>
      <c r="D42" s="37"/>
      <c r="E42" s="37"/>
      <c r="F42" s="27"/>
      <c r="G42" s="27"/>
      <c r="H42" s="28"/>
      <c r="I42" s="28"/>
      <c r="J42" s="28"/>
    </row>
    <row r="43" spans="1:10" ht="15" customHeight="1" x14ac:dyDescent="0.25">
      <c r="A43" s="37"/>
      <c r="B43" s="37"/>
      <c r="C43" s="37"/>
      <c r="D43" s="37"/>
      <c r="E43" s="37"/>
      <c r="F43" s="27"/>
      <c r="G43" s="27"/>
      <c r="H43" s="28"/>
      <c r="I43" s="28"/>
      <c r="J43" s="28"/>
    </row>
    <row r="44" spans="1:10" ht="15" customHeight="1" x14ac:dyDescent="0.25">
      <c r="A44" s="37"/>
      <c r="B44" s="37"/>
      <c r="C44" s="37"/>
      <c r="D44" s="37"/>
      <c r="E44" s="37"/>
      <c r="F44" s="27"/>
      <c r="G44" s="27"/>
      <c r="H44" s="28"/>
      <c r="I44" s="28"/>
      <c r="J44" s="28"/>
    </row>
    <row r="45" spans="1:10" ht="15" customHeight="1" x14ac:dyDescent="0.25">
      <c r="A45" s="37"/>
      <c r="B45" s="37"/>
      <c r="C45" s="37"/>
      <c r="D45" s="37"/>
      <c r="E45" s="37"/>
      <c r="F45" s="27"/>
      <c r="G45" s="27"/>
      <c r="H45" s="28"/>
      <c r="I45" s="28"/>
      <c r="J45" s="28"/>
    </row>
    <row r="46" spans="1:10" ht="15" customHeight="1" x14ac:dyDescent="0.25">
      <c r="A46" s="27"/>
      <c r="B46" s="28"/>
      <c r="C46" s="28"/>
      <c r="D46" s="28"/>
      <c r="E46" s="28"/>
      <c r="F46" s="27"/>
      <c r="G46" s="27"/>
      <c r="H46" s="28"/>
      <c r="I46" s="28"/>
      <c r="J46" s="28"/>
    </row>
    <row r="47" spans="1:10" ht="15" customHeight="1" x14ac:dyDescent="0.25">
      <c r="A47" s="28"/>
      <c r="B47" s="28"/>
      <c r="C47" s="28"/>
      <c r="D47" s="28"/>
      <c r="E47" s="28"/>
      <c r="F47" s="27"/>
      <c r="G47" s="27"/>
      <c r="H47" s="28"/>
      <c r="I47" s="28"/>
      <c r="J47" s="28"/>
    </row>
    <row r="48" spans="1:10" ht="15" customHeight="1" x14ac:dyDescent="0.25">
      <c r="A48" s="27"/>
      <c r="B48" s="27"/>
      <c r="C48" s="27"/>
      <c r="D48" s="27"/>
      <c r="E48" s="27"/>
      <c r="F48" s="27"/>
      <c r="G48" s="27"/>
      <c r="H48" s="28"/>
      <c r="I48" s="28"/>
      <c r="J48" s="28"/>
    </row>
    <row r="49" spans="1:10" ht="15" customHeight="1" x14ac:dyDescent="0.25">
      <c r="A49" s="27"/>
      <c r="B49" s="27"/>
      <c r="C49" s="27"/>
      <c r="D49" s="27"/>
      <c r="E49" s="27"/>
      <c r="F49" s="27"/>
      <c r="G49" s="27"/>
      <c r="H49" s="28"/>
      <c r="I49" s="28"/>
      <c r="J49" s="28"/>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48"/>
  <sheetViews>
    <sheetView view="pageBreakPreview" zoomScale="85" zoomScaleNormal="100" zoomScaleSheetLayoutView="85" zoomScalePageLayoutView="70" workbookViewId="0">
      <selection activeCell="C15" sqref="C15"/>
    </sheetView>
  </sheetViews>
  <sheetFormatPr defaultColWidth="9.42578125" defaultRowHeight="15" customHeight="1" x14ac:dyDescent="0.25"/>
  <cols>
    <col min="1" max="2" width="9.42578125" style="2"/>
    <col min="3" max="3" width="14" style="2" customWidth="1"/>
    <col min="4" max="7" width="9.42578125" style="2"/>
    <col min="8" max="8" width="11.28515625" style="6" customWidth="1"/>
    <col min="9" max="9" width="16.28515625" style="6" customWidth="1"/>
    <col min="10" max="10" width="14.28515625" style="6" customWidth="1"/>
    <col min="11" max="16384" width="9.42578125" style="6"/>
  </cols>
  <sheetData>
    <row r="1" spans="1:10" ht="15" customHeight="1" x14ac:dyDescent="0.25">
      <c r="A1" s="1"/>
      <c r="B1" s="1"/>
      <c r="C1" s="1"/>
      <c r="D1" s="1"/>
      <c r="E1" s="1"/>
      <c r="F1" s="1"/>
      <c r="G1" s="1"/>
      <c r="H1" s="15"/>
      <c r="I1" s="15"/>
      <c r="J1" s="15"/>
    </row>
    <row r="2" spans="1:10" ht="15" customHeight="1" x14ac:dyDescent="0.25">
      <c r="A2" s="1"/>
      <c r="B2" s="1"/>
      <c r="C2" s="1"/>
      <c r="D2" s="1"/>
      <c r="E2" s="1"/>
      <c r="F2" s="1"/>
      <c r="G2" s="1"/>
      <c r="H2" s="15"/>
      <c r="I2" s="15"/>
      <c r="J2" s="15"/>
    </row>
    <row r="4" spans="1:10" ht="15" customHeight="1" x14ac:dyDescent="0.25">
      <c r="A4" s="2" t="s">
        <v>6</v>
      </c>
      <c r="B4" s="6"/>
      <c r="C4" s="40">
        <f>Cover!D21</f>
        <v>19082638</v>
      </c>
    </row>
    <row r="5" spans="1:10" ht="15" customHeight="1" x14ac:dyDescent="0.25">
      <c r="A5" s="2" t="s">
        <v>7</v>
      </c>
      <c r="B5" s="6"/>
      <c r="C5" s="3" t="str">
        <f>Cover!D22</f>
        <v>DIG-019958</v>
      </c>
    </row>
    <row r="6" spans="1:10" ht="15" customHeight="1" x14ac:dyDescent="0.25">
      <c r="A6" s="2" t="s">
        <v>5</v>
      </c>
      <c r="B6" s="6"/>
      <c r="C6" s="3" t="str">
        <f>Cover!D23</f>
        <v>Origins Laboratory</v>
      </c>
      <c r="D6" s="3"/>
    </row>
    <row r="7" spans="1:10" ht="15" customHeight="1" x14ac:dyDescent="0.25">
      <c r="A7" s="2" t="s">
        <v>4</v>
      </c>
      <c r="B7" s="6"/>
      <c r="C7" s="3" t="str">
        <f>Cover!D24</f>
        <v>Barton-302202</v>
      </c>
    </row>
    <row r="8" spans="1:10" ht="15" customHeight="1" x14ac:dyDescent="0.25">
      <c r="A8" s="2" t="s">
        <v>3</v>
      </c>
      <c r="B8" s="6"/>
      <c r="C8" s="4">
        <v>43677</v>
      </c>
    </row>
    <row r="9" spans="1:10" ht="15" customHeight="1" x14ac:dyDescent="0.25">
      <c r="A9" s="2" t="s">
        <v>15</v>
      </c>
      <c r="B9" s="6"/>
      <c r="C9" s="5">
        <v>0.58333333333333337</v>
      </c>
    </row>
    <row r="10" spans="1:10" ht="15" customHeight="1" x14ac:dyDescent="0.25">
      <c r="A10" s="2" t="s">
        <v>16</v>
      </c>
      <c r="B10" s="6"/>
      <c r="C10" s="6" t="s">
        <v>162</v>
      </c>
    </row>
    <row r="11" spans="1:10" ht="15" customHeight="1" x14ac:dyDescent="0.25">
      <c r="A11" s="2" t="s">
        <v>17</v>
      </c>
      <c r="B11" s="6"/>
      <c r="C11" s="6"/>
      <c r="D11" s="4"/>
      <c r="E11" s="6"/>
      <c r="F11" s="6"/>
    </row>
    <row r="12" spans="1:10" ht="15" customHeight="1" x14ac:dyDescent="0.25">
      <c r="A12" s="2" t="s">
        <v>8</v>
      </c>
      <c r="B12" s="6"/>
      <c r="C12" s="4">
        <v>43691</v>
      </c>
      <c r="D12" s="5"/>
      <c r="E12" s="6"/>
      <c r="F12" s="6"/>
    </row>
    <row r="13" spans="1:10" ht="15" customHeight="1" x14ac:dyDescent="0.25">
      <c r="A13" s="2" t="s">
        <v>48</v>
      </c>
      <c r="C13" s="4" t="s">
        <v>164</v>
      </c>
      <c r="D13" s="6"/>
    </row>
    <row r="14" spans="1:10" ht="15" customHeight="1" x14ac:dyDescent="0.25">
      <c r="A14" s="2" t="s">
        <v>9</v>
      </c>
      <c r="B14" s="6"/>
      <c r="C14" s="4">
        <v>43721</v>
      </c>
      <c r="D14" s="6"/>
    </row>
    <row r="15" spans="1:10" ht="15" customHeight="1" x14ac:dyDescent="0.25">
      <c r="A15" s="2" t="s">
        <v>33</v>
      </c>
      <c r="B15" s="6"/>
      <c r="D15" s="4"/>
    </row>
    <row r="16" spans="1:10" ht="15" customHeight="1" x14ac:dyDescent="0.25">
      <c r="A16" s="6"/>
      <c r="B16" s="6"/>
      <c r="C16" s="6"/>
      <c r="D16" s="4"/>
    </row>
    <row r="17" spans="1:10" ht="15" customHeight="1" x14ac:dyDescent="0.25">
      <c r="A17" s="6"/>
      <c r="B17" s="6"/>
      <c r="C17" s="6"/>
    </row>
    <row r="18" spans="1:10" ht="15" customHeight="1" x14ac:dyDescent="0.25">
      <c r="A18" s="93" t="s">
        <v>39</v>
      </c>
      <c r="B18" s="94"/>
      <c r="C18" s="94"/>
      <c r="D18" s="55" t="s">
        <v>40</v>
      </c>
      <c r="E18" s="21" t="s">
        <v>10</v>
      </c>
      <c r="F18" s="55" t="s">
        <v>36</v>
      </c>
      <c r="G18" s="55" t="s">
        <v>19</v>
      </c>
      <c r="H18" s="55" t="s">
        <v>20</v>
      </c>
      <c r="I18" s="55" t="s">
        <v>0</v>
      </c>
      <c r="J18" s="24"/>
    </row>
    <row r="19" spans="1:10" ht="15" customHeight="1" x14ac:dyDescent="0.25">
      <c r="A19" s="95"/>
      <c r="B19" s="96"/>
      <c r="C19" s="96"/>
      <c r="D19" s="22" t="s">
        <v>1</v>
      </c>
      <c r="E19" s="23" t="s">
        <v>41</v>
      </c>
      <c r="F19" s="22" t="s">
        <v>18</v>
      </c>
      <c r="G19" s="22" t="s">
        <v>2</v>
      </c>
      <c r="H19" s="22" t="s">
        <v>11</v>
      </c>
      <c r="I19" s="56"/>
      <c r="J19" s="25"/>
    </row>
    <row r="20" spans="1:10" ht="15" customHeight="1" x14ac:dyDescent="0.25">
      <c r="A20" s="81" t="s">
        <v>21</v>
      </c>
      <c r="B20" s="82"/>
      <c r="C20" s="83"/>
      <c r="D20" s="62">
        <v>461039</v>
      </c>
      <c r="E20" s="8">
        <f>IF(D20="nd","nd",IF(D20="na","na",ROUND(100*D20/SUM(D$20:D$23,D$24:D$33),2)))</f>
        <v>49.97</v>
      </c>
      <c r="F20" s="8" t="s">
        <v>50</v>
      </c>
      <c r="G20" s="8" t="s">
        <v>50</v>
      </c>
      <c r="H20" s="8" t="s">
        <v>50</v>
      </c>
      <c r="I20" s="81"/>
      <c r="J20" s="85"/>
    </row>
    <row r="21" spans="1:10" ht="15" customHeight="1" x14ac:dyDescent="0.25">
      <c r="A21" s="86" t="s">
        <v>22</v>
      </c>
      <c r="B21" s="87"/>
      <c r="C21" s="88"/>
      <c r="D21" s="38">
        <v>137956</v>
      </c>
      <c r="E21" s="10">
        <f t="shared" ref="E21:E33" si="0">IF(D21="nd","nd",IF(D21="na","na",ROUND(100*D21/SUM(D$20:D$23,D$24:D$33),2)))</f>
        <v>14.95</v>
      </c>
      <c r="F21" s="10" t="s">
        <v>50</v>
      </c>
      <c r="G21" s="10" t="s">
        <v>50</v>
      </c>
      <c r="H21" s="10" t="s">
        <v>50</v>
      </c>
      <c r="I21" s="86"/>
      <c r="J21" s="88"/>
    </row>
    <row r="22" spans="1:10" ht="15" customHeight="1" x14ac:dyDescent="0.25">
      <c r="A22" s="81" t="s">
        <v>23</v>
      </c>
      <c r="B22" s="84"/>
      <c r="C22" s="85"/>
      <c r="D22" s="62">
        <v>974</v>
      </c>
      <c r="E22" s="10">
        <f t="shared" si="0"/>
        <v>0.11</v>
      </c>
      <c r="F22" s="8" t="s">
        <v>50</v>
      </c>
      <c r="G22" s="8" t="s">
        <v>50</v>
      </c>
      <c r="H22" s="8" t="s">
        <v>50</v>
      </c>
      <c r="I22" s="81"/>
      <c r="J22" s="85"/>
    </row>
    <row r="23" spans="1:10" ht="15" customHeight="1" x14ac:dyDescent="0.25">
      <c r="A23" s="86" t="s">
        <v>49</v>
      </c>
      <c r="B23" s="87"/>
      <c r="C23" s="88"/>
      <c r="D23" s="79" t="s">
        <v>163</v>
      </c>
      <c r="E23" s="80" t="s">
        <v>163</v>
      </c>
      <c r="F23" s="10" t="s">
        <v>50</v>
      </c>
      <c r="G23" s="10" t="s">
        <v>50</v>
      </c>
      <c r="H23" s="10" t="s">
        <v>50</v>
      </c>
      <c r="I23" s="63" t="s">
        <v>158</v>
      </c>
      <c r="J23" s="64"/>
    </row>
    <row r="24" spans="1:10" ht="15" customHeight="1" x14ac:dyDescent="0.25">
      <c r="A24" s="81" t="s">
        <v>24</v>
      </c>
      <c r="B24" s="84"/>
      <c r="C24" s="85"/>
      <c r="D24" s="62" t="s">
        <v>148</v>
      </c>
      <c r="E24" s="10" t="str">
        <f t="shared" si="0"/>
        <v>nd</v>
      </c>
      <c r="F24" s="8" t="s">
        <v>50</v>
      </c>
      <c r="G24" s="8" t="s">
        <v>50</v>
      </c>
      <c r="H24" s="8" t="s">
        <v>50</v>
      </c>
      <c r="I24" s="65"/>
      <c r="J24" s="66"/>
    </row>
    <row r="25" spans="1:10" ht="15" customHeight="1" x14ac:dyDescent="0.25">
      <c r="A25" s="86" t="s">
        <v>25</v>
      </c>
      <c r="B25" s="87"/>
      <c r="C25" s="88"/>
      <c r="D25" s="38">
        <v>322592</v>
      </c>
      <c r="E25" s="10">
        <f t="shared" si="0"/>
        <v>34.96</v>
      </c>
      <c r="F25" s="10">
        <f>IF(D25="nd","nd",100*(D25/SUM($D$25:$D$33)))</f>
        <v>99.95909817677024</v>
      </c>
      <c r="G25" s="74">
        <v>-71.3</v>
      </c>
      <c r="H25" s="38">
        <v>-261</v>
      </c>
      <c r="I25" s="91"/>
      <c r="J25" s="92"/>
    </row>
    <row r="26" spans="1:10" ht="15" customHeight="1" x14ac:dyDescent="0.25">
      <c r="A26" s="81" t="s">
        <v>26</v>
      </c>
      <c r="B26" s="84"/>
      <c r="C26" s="85"/>
      <c r="D26" s="62">
        <v>132</v>
      </c>
      <c r="E26" s="8">
        <f t="shared" si="0"/>
        <v>0.01</v>
      </c>
      <c r="F26" s="8">
        <f>IF(D26="nd","nd",100*(D26/SUM($D$25:$D$33)))</f>
        <v>4.0901823229756697E-2</v>
      </c>
      <c r="G26" s="12"/>
      <c r="H26" s="9" t="s">
        <v>50</v>
      </c>
      <c r="I26" s="81"/>
      <c r="J26" s="85"/>
    </row>
    <row r="27" spans="1:10" ht="15" customHeight="1" x14ac:dyDescent="0.25">
      <c r="A27" s="86" t="s">
        <v>155</v>
      </c>
      <c r="B27" s="87"/>
      <c r="C27" s="88"/>
      <c r="D27" s="38" t="s">
        <v>148</v>
      </c>
      <c r="E27" s="10" t="str">
        <f t="shared" si="0"/>
        <v>nd</v>
      </c>
      <c r="F27" s="10" t="str">
        <f>IF(D27="nd","nd",100*(D27/SUM($D$25:$D$33)))</f>
        <v>nd</v>
      </c>
      <c r="G27" s="74"/>
      <c r="H27" s="38" t="s">
        <v>50</v>
      </c>
      <c r="I27" s="70"/>
      <c r="J27" s="69"/>
    </row>
    <row r="28" spans="1:10" ht="15" customHeight="1" x14ac:dyDescent="0.25">
      <c r="A28" s="81" t="s">
        <v>27</v>
      </c>
      <c r="B28" s="84"/>
      <c r="C28" s="85"/>
      <c r="D28" s="61" t="s">
        <v>148</v>
      </c>
      <c r="E28" s="8" t="str">
        <f t="shared" si="0"/>
        <v>nd</v>
      </c>
      <c r="F28" s="8" t="str">
        <f t="shared" ref="F28:F33" si="1">IF(D28="nd","nd",100*(D28/SUM($D$25:$D$33)))</f>
        <v>nd</v>
      </c>
      <c r="G28" s="12"/>
      <c r="H28" s="9" t="s">
        <v>50</v>
      </c>
      <c r="I28" s="81"/>
      <c r="J28" s="85"/>
    </row>
    <row r="29" spans="1:10" ht="15" customHeight="1" x14ac:dyDescent="0.25">
      <c r="A29" s="86" t="s">
        <v>28</v>
      </c>
      <c r="B29" s="87"/>
      <c r="C29" s="88"/>
      <c r="D29" s="60" t="s">
        <v>148</v>
      </c>
      <c r="E29" s="10" t="str">
        <f t="shared" si="0"/>
        <v>nd</v>
      </c>
      <c r="F29" s="10" t="str">
        <f t="shared" si="1"/>
        <v>nd</v>
      </c>
      <c r="G29" s="78"/>
      <c r="H29" s="11" t="s">
        <v>50</v>
      </c>
      <c r="I29" s="91"/>
      <c r="J29" s="92"/>
    </row>
    <row r="30" spans="1:10" ht="15" customHeight="1" x14ac:dyDescent="0.25">
      <c r="A30" s="81" t="s">
        <v>29</v>
      </c>
      <c r="B30" s="84"/>
      <c r="C30" s="85"/>
      <c r="D30" s="61" t="s">
        <v>148</v>
      </c>
      <c r="E30" s="8" t="str">
        <f t="shared" si="0"/>
        <v>nd</v>
      </c>
      <c r="F30" s="8" t="str">
        <f t="shared" si="1"/>
        <v>nd</v>
      </c>
      <c r="G30" s="12"/>
      <c r="H30" s="75" t="s">
        <v>50</v>
      </c>
      <c r="I30" s="81"/>
      <c r="J30" s="85"/>
    </row>
    <row r="31" spans="1:10" ht="15" customHeight="1" x14ac:dyDescent="0.25">
      <c r="A31" s="86" t="s">
        <v>30</v>
      </c>
      <c r="B31" s="87"/>
      <c r="C31" s="88"/>
      <c r="D31" s="60" t="s">
        <v>148</v>
      </c>
      <c r="E31" s="10" t="str">
        <f t="shared" si="0"/>
        <v>nd</v>
      </c>
      <c r="F31" s="10" t="str">
        <f t="shared" si="1"/>
        <v>nd</v>
      </c>
      <c r="G31" s="77"/>
      <c r="H31" s="11" t="s">
        <v>50</v>
      </c>
      <c r="I31" s="91"/>
      <c r="J31" s="92"/>
    </row>
    <row r="32" spans="1:10" ht="15" customHeight="1" x14ac:dyDescent="0.25">
      <c r="A32" s="81" t="s">
        <v>31</v>
      </c>
      <c r="B32" s="84"/>
      <c r="C32" s="85"/>
      <c r="D32" s="61" t="s">
        <v>148</v>
      </c>
      <c r="E32" s="8" t="str">
        <f t="shared" si="0"/>
        <v>nd</v>
      </c>
      <c r="F32" s="8" t="str">
        <f t="shared" si="1"/>
        <v>nd</v>
      </c>
      <c r="G32" s="68"/>
      <c r="H32" s="9" t="s">
        <v>50</v>
      </c>
      <c r="I32" s="81"/>
      <c r="J32" s="85"/>
    </row>
    <row r="33" spans="1:10" ht="15" customHeight="1" x14ac:dyDescent="0.25">
      <c r="A33" s="86" t="s">
        <v>32</v>
      </c>
      <c r="B33" s="87"/>
      <c r="C33" s="88"/>
      <c r="D33" s="60" t="s">
        <v>148</v>
      </c>
      <c r="E33" s="10" t="str">
        <f t="shared" si="0"/>
        <v>nd</v>
      </c>
      <c r="F33" s="10" t="str">
        <f t="shared" si="1"/>
        <v>nd</v>
      </c>
      <c r="G33" s="76"/>
      <c r="H33" s="11" t="s">
        <v>50</v>
      </c>
      <c r="I33" s="86"/>
      <c r="J33" s="88"/>
    </row>
    <row r="34" spans="1:10" ht="15" customHeight="1" x14ac:dyDescent="0.25">
      <c r="A34" s="26"/>
      <c r="B34" s="6"/>
      <c r="C34" s="6"/>
      <c r="D34" s="6"/>
      <c r="E34" s="6"/>
      <c r="F34" s="6"/>
      <c r="G34" s="6"/>
    </row>
    <row r="35" spans="1:10" ht="15" customHeight="1" x14ac:dyDescent="0.2">
      <c r="A35" s="89" t="s">
        <v>38</v>
      </c>
      <c r="B35" s="82"/>
      <c r="C35" s="82"/>
      <c r="D35" s="83"/>
      <c r="E35" s="16"/>
      <c r="F35" s="90"/>
      <c r="G35" s="90"/>
      <c r="H35" s="90"/>
    </row>
    <row r="36" spans="1:10" ht="15" customHeight="1" x14ac:dyDescent="0.2">
      <c r="A36" s="81" t="s">
        <v>43</v>
      </c>
      <c r="B36" s="82"/>
      <c r="C36" s="83"/>
      <c r="D36" s="20">
        <f>SUM(D25:D33)</f>
        <v>322724</v>
      </c>
      <c r="E36" s="16"/>
      <c r="F36" s="90"/>
      <c r="G36" s="90"/>
      <c r="H36" s="67"/>
    </row>
    <row r="37" spans="1:10" ht="15" customHeight="1" x14ac:dyDescent="0.2">
      <c r="A37" s="86" t="s">
        <v>44</v>
      </c>
      <c r="B37" s="87"/>
      <c r="C37" s="88"/>
      <c r="D37" s="10">
        <f>100*SUM(F26:F33)/SUM(F25:F33)</f>
        <v>4.0901823229756697E-2</v>
      </c>
      <c r="F37" s="90"/>
      <c r="G37" s="90"/>
      <c r="H37" s="67"/>
    </row>
    <row r="38" spans="1:10" ht="15" customHeight="1" x14ac:dyDescent="0.25">
      <c r="A38" s="81" t="s">
        <v>45</v>
      </c>
      <c r="B38" s="82"/>
      <c r="C38" s="83"/>
      <c r="D38" s="20">
        <f>F25/SUM(F26:F28)</f>
        <v>2443.878787878788</v>
      </c>
      <c r="G38" s="7"/>
      <c r="H38" s="2"/>
    </row>
    <row r="39" spans="1:10" ht="15" customHeight="1" x14ac:dyDescent="0.25">
      <c r="E39" s="6"/>
      <c r="F39" s="6"/>
      <c r="G39" s="6"/>
    </row>
    <row r="40" spans="1:10" ht="15" customHeight="1" x14ac:dyDescent="0.25">
      <c r="A40" s="13" t="s">
        <v>42</v>
      </c>
      <c r="B40" s="13"/>
      <c r="C40" s="13"/>
      <c r="D40" s="17"/>
      <c r="E40" s="18"/>
      <c r="F40" s="6"/>
      <c r="G40" s="6"/>
    </row>
    <row r="41" spans="1:10" ht="15" customHeight="1" x14ac:dyDescent="0.25">
      <c r="A41" s="13" t="s">
        <v>135</v>
      </c>
      <c r="B41" s="13"/>
      <c r="C41" s="13"/>
      <c r="D41" s="13"/>
      <c r="E41" s="13"/>
      <c r="F41" s="6"/>
      <c r="G41" s="6"/>
    </row>
    <row r="42" spans="1:10" ht="15" customHeight="1" x14ac:dyDescent="0.25">
      <c r="A42" s="19" t="s">
        <v>37</v>
      </c>
      <c r="B42" s="13"/>
      <c r="C42" s="13"/>
      <c r="D42" s="13"/>
      <c r="E42" s="13"/>
    </row>
    <row r="43" spans="1:10" ht="15" customHeight="1" x14ac:dyDescent="0.25">
      <c r="A43" s="13" t="s">
        <v>12</v>
      </c>
      <c r="B43" s="13"/>
      <c r="C43" s="13"/>
      <c r="D43" s="13"/>
      <c r="E43" s="13"/>
    </row>
    <row r="44" spans="1:10" ht="15" customHeight="1" x14ac:dyDescent="0.25">
      <c r="A44" s="13" t="s">
        <v>13</v>
      </c>
      <c r="B44" s="13"/>
      <c r="C44" s="13"/>
      <c r="D44" s="13"/>
      <c r="E44" s="13"/>
    </row>
    <row r="45" spans="1:10" ht="15" customHeight="1" x14ac:dyDescent="0.25">
      <c r="A45" s="14" t="s">
        <v>14</v>
      </c>
      <c r="B45" s="13"/>
      <c r="C45" s="13"/>
      <c r="D45" s="13"/>
      <c r="E45" s="13"/>
    </row>
    <row r="46" spans="1:10" ht="15" customHeight="1" x14ac:dyDescent="0.25">
      <c r="A46" s="14" t="s">
        <v>34</v>
      </c>
      <c r="B46" s="13"/>
      <c r="C46" s="13"/>
      <c r="D46" s="13"/>
      <c r="E46" s="13"/>
    </row>
    <row r="47" spans="1:10" ht="15" customHeight="1" x14ac:dyDescent="0.25">
      <c r="A47" s="14" t="s">
        <v>35</v>
      </c>
      <c r="B47" s="6"/>
      <c r="C47" s="6"/>
      <c r="D47" s="6"/>
      <c r="E47" s="6"/>
    </row>
    <row r="48" spans="1:10" ht="15" customHeight="1" x14ac:dyDescent="0.25">
      <c r="A48" s="6"/>
      <c r="B48" s="6"/>
      <c r="C48" s="6"/>
      <c r="D48" s="6"/>
      <c r="E48" s="6"/>
    </row>
  </sheetData>
  <mergeCells count="34">
    <mergeCell ref="A18:C18"/>
    <mergeCell ref="A19:C19"/>
    <mergeCell ref="A20:C20"/>
    <mergeCell ref="I20:J20"/>
    <mergeCell ref="A21:C21"/>
    <mergeCell ref="I21:J21"/>
    <mergeCell ref="A22:C22"/>
    <mergeCell ref="I22:J22"/>
    <mergeCell ref="A23:C23"/>
    <mergeCell ref="A24:C24"/>
    <mergeCell ref="A25:C25"/>
    <mergeCell ref="I25:J25"/>
    <mergeCell ref="A26:C26"/>
    <mergeCell ref="I26:J26"/>
    <mergeCell ref="A28:C28"/>
    <mergeCell ref="I28:J28"/>
    <mergeCell ref="A29:C29"/>
    <mergeCell ref="I29:J29"/>
    <mergeCell ref="A27:C27"/>
    <mergeCell ref="A30:C30"/>
    <mergeCell ref="I30:J30"/>
    <mergeCell ref="A31:C31"/>
    <mergeCell ref="I31:J31"/>
    <mergeCell ref="A37:C37"/>
    <mergeCell ref="A38:C38"/>
    <mergeCell ref="A32:C32"/>
    <mergeCell ref="I32:J32"/>
    <mergeCell ref="A33:C33"/>
    <mergeCell ref="I33:J33"/>
    <mergeCell ref="A35:D35"/>
    <mergeCell ref="A36:C36"/>
    <mergeCell ref="F35:H35"/>
    <mergeCell ref="F36:G36"/>
    <mergeCell ref="F37:G37"/>
  </mergeCells>
  <pageMargins left="0.5" right="0.5" top="0.5" bottom="0.5" header="0" footer="0"/>
  <pageSetup scale="8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46"/>
  <sheetViews>
    <sheetView topLeftCell="A3" zoomScale="110" zoomScaleNormal="110" zoomScaleSheetLayoutView="40" zoomScalePageLayoutView="85" workbookViewId="0">
      <selection activeCell="A3" sqref="A3"/>
    </sheetView>
  </sheetViews>
  <sheetFormatPr defaultColWidth="9.42578125" defaultRowHeight="15" customHeight="1" x14ac:dyDescent="0.25"/>
  <cols>
    <col min="1" max="7" width="9.42578125" style="2"/>
    <col min="8" max="16384" width="9.42578125" style="6"/>
  </cols>
  <sheetData>
    <row r="1" spans="1:10" ht="15" customHeight="1" x14ac:dyDescent="0.25">
      <c r="A1" s="1"/>
      <c r="B1" s="1"/>
      <c r="C1" s="1"/>
      <c r="D1" s="1"/>
      <c r="E1" s="1"/>
      <c r="F1" s="1"/>
      <c r="G1" s="1"/>
      <c r="H1" s="15"/>
      <c r="I1" s="15"/>
      <c r="J1" s="15"/>
    </row>
    <row r="2" spans="1:10" ht="15" customHeight="1" x14ac:dyDescent="0.25">
      <c r="A2" s="1"/>
      <c r="B2" s="1"/>
      <c r="C2" s="1"/>
      <c r="D2" s="1"/>
      <c r="E2" s="1"/>
      <c r="F2" s="1"/>
      <c r="G2" s="1"/>
      <c r="H2" s="15"/>
      <c r="I2" s="15"/>
      <c r="J2" s="15"/>
    </row>
    <row r="4" spans="1:10" ht="15" customHeight="1" x14ac:dyDescent="0.25">
      <c r="B4" s="6"/>
      <c r="C4" s="3"/>
    </row>
    <row r="5" spans="1:10" ht="15" customHeight="1" x14ac:dyDescent="0.25">
      <c r="B5" s="6"/>
    </row>
    <row r="6" spans="1:10" ht="15" customHeight="1" x14ac:dyDescent="0.25">
      <c r="B6" s="6"/>
      <c r="D6" s="3"/>
    </row>
    <row r="7" spans="1:10" ht="15" customHeight="1" x14ac:dyDescent="0.25">
      <c r="B7" s="6"/>
    </row>
    <row r="8" spans="1:10" ht="15" customHeight="1" x14ac:dyDescent="0.25">
      <c r="B8" s="6"/>
    </row>
    <row r="9" spans="1:10" ht="15" customHeight="1" x14ac:dyDescent="0.25">
      <c r="B9" s="6"/>
      <c r="C9" s="4"/>
    </row>
    <row r="10" spans="1:10" ht="15" customHeight="1" x14ac:dyDescent="0.25">
      <c r="B10" s="6"/>
      <c r="C10" s="5"/>
    </row>
    <row r="11" spans="1:10" ht="15" customHeight="1" x14ac:dyDescent="0.25">
      <c r="B11" s="6"/>
      <c r="C11" s="6"/>
      <c r="D11" s="4"/>
      <c r="E11" s="6"/>
      <c r="F11" s="6"/>
    </row>
    <row r="12" spans="1:10" ht="15" customHeight="1" x14ac:dyDescent="0.25">
      <c r="B12" s="6"/>
      <c r="C12" s="6"/>
      <c r="D12" s="5"/>
      <c r="E12" s="6"/>
      <c r="F12" s="6"/>
    </row>
    <row r="13" spans="1:10" ht="15" customHeight="1" x14ac:dyDescent="0.25">
      <c r="B13" s="6"/>
      <c r="C13" s="4"/>
      <c r="D13" s="6"/>
    </row>
    <row r="14" spans="1:10" ht="15" customHeight="1" x14ac:dyDescent="0.25">
      <c r="B14" s="6"/>
      <c r="C14" s="4"/>
      <c r="D14" s="6"/>
    </row>
    <row r="15" spans="1:10" ht="15" customHeight="1" x14ac:dyDescent="0.25">
      <c r="B15" s="6"/>
      <c r="D15" s="4"/>
    </row>
    <row r="16" spans="1:10" ht="15" customHeight="1" x14ac:dyDescent="0.25">
      <c r="B16" s="6"/>
      <c r="C16" s="4"/>
      <c r="D16" s="6"/>
    </row>
    <row r="17" spans="2:4" ht="15" customHeight="1" x14ac:dyDescent="0.25">
      <c r="B17" s="6"/>
      <c r="C17" s="4"/>
      <c r="D17" s="6"/>
    </row>
    <row r="18" spans="2:4" ht="15" customHeight="1" x14ac:dyDescent="0.25">
      <c r="B18" s="6"/>
      <c r="C18" s="4"/>
      <c r="D18" s="6"/>
    </row>
    <row r="19" spans="2:4" ht="15" customHeight="1" x14ac:dyDescent="0.25">
      <c r="B19" s="6"/>
      <c r="C19" s="4"/>
      <c r="D19" s="6"/>
    </row>
    <row r="20" spans="2:4" ht="15" customHeight="1" x14ac:dyDescent="0.25">
      <c r="B20" s="6"/>
      <c r="C20" s="4"/>
      <c r="D20" s="6"/>
    </row>
    <row r="21" spans="2:4" ht="15" customHeight="1" x14ac:dyDescent="0.25">
      <c r="B21" s="6"/>
      <c r="C21" s="4"/>
      <c r="D21" s="6"/>
    </row>
    <row r="22" spans="2:4" ht="15" customHeight="1" x14ac:dyDescent="0.25">
      <c r="B22" s="6"/>
      <c r="C22" s="4"/>
      <c r="D22" s="6"/>
    </row>
    <row r="23" spans="2:4" ht="15" customHeight="1" x14ac:dyDescent="0.25">
      <c r="B23" s="6"/>
      <c r="C23" s="4"/>
      <c r="D23" s="6"/>
    </row>
    <row r="24" spans="2:4" ht="15" customHeight="1" x14ac:dyDescent="0.25">
      <c r="B24" s="6"/>
      <c r="C24" s="4"/>
      <c r="D24" s="6"/>
    </row>
    <row r="25" spans="2:4" ht="15" customHeight="1" x14ac:dyDescent="0.25">
      <c r="B25" s="6"/>
      <c r="C25" s="4"/>
      <c r="D25" s="6"/>
    </row>
    <row r="26" spans="2:4" ht="15" customHeight="1" x14ac:dyDescent="0.25">
      <c r="B26" s="6"/>
      <c r="C26" s="4"/>
      <c r="D26" s="6"/>
    </row>
    <row r="27" spans="2:4" ht="15" customHeight="1" x14ac:dyDescent="0.25">
      <c r="B27" s="6"/>
      <c r="C27" s="4"/>
      <c r="D27" s="6"/>
    </row>
    <row r="28" spans="2:4" ht="15" customHeight="1" x14ac:dyDescent="0.25">
      <c r="B28" s="6"/>
      <c r="C28" s="4"/>
      <c r="D28" s="6"/>
    </row>
    <row r="29" spans="2:4" ht="15" customHeight="1" x14ac:dyDescent="0.25">
      <c r="B29" s="6"/>
      <c r="C29" s="4"/>
      <c r="D29" s="6"/>
    </row>
    <row r="30" spans="2:4" ht="15" customHeight="1" x14ac:dyDescent="0.25">
      <c r="B30" s="6"/>
      <c r="C30" s="4"/>
      <c r="D30" s="6"/>
    </row>
    <row r="31" spans="2:4" ht="15" customHeight="1" x14ac:dyDescent="0.25">
      <c r="B31" s="6"/>
      <c r="C31" s="4"/>
      <c r="D31" s="6"/>
    </row>
    <row r="32" spans="2:4" ht="15" customHeight="1" x14ac:dyDescent="0.25">
      <c r="B32" s="6"/>
      <c r="C32" s="4"/>
      <c r="D32" s="6"/>
    </row>
    <row r="33" spans="1:5" ht="15" customHeight="1" x14ac:dyDescent="0.25">
      <c r="B33" s="6"/>
      <c r="C33" s="4"/>
      <c r="D33" s="6"/>
    </row>
    <row r="34" spans="1:5" ht="15" customHeight="1" x14ac:dyDescent="0.25">
      <c r="B34" s="6"/>
      <c r="C34" s="4"/>
      <c r="D34" s="6"/>
    </row>
    <row r="35" spans="1:5" ht="15" customHeight="1" x14ac:dyDescent="0.25">
      <c r="B35" s="6"/>
      <c r="C35" s="4"/>
      <c r="D35" s="6"/>
    </row>
    <row r="36" spans="1:5" ht="15" customHeight="1" x14ac:dyDescent="0.25">
      <c r="B36" s="6"/>
      <c r="C36" s="4"/>
      <c r="D36" s="6"/>
    </row>
    <row r="37" spans="1:5" ht="15" customHeight="1" x14ac:dyDescent="0.25">
      <c r="B37" s="6"/>
      <c r="C37" s="4"/>
      <c r="D37" s="6"/>
    </row>
    <row r="38" spans="1:5" ht="15" customHeight="1" x14ac:dyDescent="0.25">
      <c r="B38" s="6"/>
      <c r="C38" s="4"/>
      <c r="D38" s="6"/>
    </row>
    <row r="39" spans="1:5" ht="15" customHeight="1" x14ac:dyDescent="0.25">
      <c r="B39" s="6"/>
      <c r="C39" s="4"/>
      <c r="D39" s="6"/>
    </row>
    <row r="40" spans="1:5" ht="15" customHeight="1" x14ac:dyDescent="0.25">
      <c r="B40" s="6"/>
      <c r="C40" s="4"/>
      <c r="D40" s="6"/>
    </row>
    <row r="41" spans="1:5" ht="15" customHeight="1" x14ac:dyDescent="0.25">
      <c r="B41" s="6"/>
      <c r="C41" s="4"/>
      <c r="D41" s="6"/>
    </row>
    <row r="42" spans="1:5" ht="15" customHeight="1" x14ac:dyDescent="0.25">
      <c r="B42" s="6"/>
      <c r="C42" s="4"/>
      <c r="D42" s="6"/>
    </row>
    <row r="43" spans="1:5" ht="15" customHeight="1" x14ac:dyDescent="0.25">
      <c r="A43" s="14"/>
      <c r="B43" s="13"/>
      <c r="C43" s="13"/>
      <c r="D43" s="13"/>
      <c r="E43" s="13"/>
    </row>
    <row r="44" spans="1:5" ht="15" customHeight="1" x14ac:dyDescent="0.25">
      <c r="A44" s="14"/>
      <c r="B44" s="13"/>
      <c r="C44" s="13"/>
      <c r="D44" s="13"/>
      <c r="E44" s="13"/>
    </row>
    <row r="45" spans="1:5" ht="15" customHeight="1" x14ac:dyDescent="0.25">
      <c r="A45" s="14"/>
      <c r="B45" s="13"/>
      <c r="C45" s="13"/>
      <c r="D45" s="13"/>
      <c r="E45" s="13"/>
    </row>
    <row r="46" spans="1:5" ht="15" customHeight="1" x14ac:dyDescent="0.25">
      <c r="B46" s="6"/>
      <c r="C46" s="6"/>
      <c r="D46" s="6"/>
      <c r="E46" s="6"/>
    </row>
  </sheetData>
  <pageMargins left="0.5" right="0.5" top="0.5" bottom="0.5" header="0" footer="0"/>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T32"/>
  <sheetViews>
    <sheetView zoomScale="70" zoomScaleNormal="70" workbookViewId="0">
      <selection activeCell="Q41" sqref="Q41"/>
    </sheetView>
  </sheetViews>
  <sheetFormatPr defaultColWidth="9.5703125" defaultRowHeight="15" x14ac:dyDescent="0.25"/>
  <cols>
    <col min="1" max="1" width="12.28515625" style="41" bestFit="1" customWidth="1"/>
    <col min="2" max="2" width="21.85546875" style="41" bestFit="1" customWidth="1"/>
    <col min="3" max="3" width="27.7109375" style="41" bestFit="1" customWidth="1"/>
    <col min="4" max="4" width="15.85546875" style="41" bestFit="1" customWidth="1"/>
    <col min="5" max="5" width="25.85546875" style="41" bestFit="1" customWidth="1"/>
    <col min="6" max="6" width="14.5703125" style="41" bestFit="1" customWidth="1"/>
    <col min="7" max="7" width="25.42578125" style="41" bestFit="1" customWidth="1"/>
    <col min="8" max="8" width="12.7109375" style="41" bestFit="1" customWidth="1"/>
    <col min="9" max="9" width="15.140625" style="41" bestFit="1" customWidth="1"/>
    <col min="10" max="10" width="18.42578125" style="41" bestFit="1" customWidth="1"/>
    <col min="11" max="11" width="20" style="41" bestFit="1" customWidth="1"/>
    <col min="12" max="12" width="13.85546875" style="41" bestFit="1" customWidth="1"/>
    <col min="13" max="13" width="21.85546875" style="41" bestFit="1" customWidth="1"/>
    <col min="14" max="14" width="11.85546875" style="41" bestFit="1" customWidth="1"/>
    <col min="15" max="15" width="15.28515625" style="41" bestFit="1" customWidth="1"/>
    <col min="16" max="16" width="14.7109375" style="41" bestFit="1" customWidth="1"/>
    <col min="17" max="17" width="25.28515625" style="41" bestFit="1" customWidth="1"/>
    <col min="18" max="18" width="22.42578125" style="41" bestFit="1" customWidth="1"/>
    <col min="19" max="19" width="10.5703125" style="41" bestFit="1" customWidth="1"/>
    <col min="20" max="20" width="16.5703125" style="41" bestFit="1" customWidth="1"/>
    <col min="21" max="16384" width="9.5703125" style="41"/>
  </cols>
  <sheetData>
    <row r="1" spans="1:20" x14ac:dyDescent="0.25">
      <c r="A1" s="41" t="s">
        <v>51</v>
      </c>
      <c r="B1" s="41" t="s">
        <v>52</v>
      </c>
      <c r="C1" s="41" t="s">
        <v>53</v>
      </c>
      <c r="D1" s="41" t="s">
        <v>54</v>
      </c>
      <c r="E1" s="41" t="s">
        <v>55</v>
      </c>
      <c r="F1" s="41" t="s">
        <v>56</v>
      </c>
      <c r="G1" s="41" t="s">
        <v>57</v>
      </c>
    </row>
    <row r="2" spans="1:20" x14ac:dyDescent="0.25">
      <c r="B2" s="41">
        <v>10206</v>
      </c>
      <c r="C2" s="42" t="s">
        <v>58</v>
      </c>
      <c r="E2" s="43" t="s">
        <v>160</v>
      </c>
      <c r="G2" s="42"/>
    </row>
    <row r="3" spans="1:20" x14ac:dyDescent="0.25">
      <c r="A3" s="41" t="s">
        <v>59</v>
      </c>
      <c r="B3" s="41" t="s">
        <v>60</v>
      </c>
      <c r="C3" s="41" t="s">
        <v>61</v>
      </c>
      <c r="D3" s="41" t="s">
        <v>62</v>
      </c>
      <c r="E3" s="41" t="s">
        <v>63</v>
      </c>
      <c r="F3" s="41" t="s">
        <v>64</v>
      </c>
      <c r="G3" s="41" t="s">
        <v>65</v>
      </c>
      <c r="H3" s="41" t="s">
        <v>0</v>
      </c>
      <c r="I3" s="41" t="s">
        <v>66</v>
      </c>
      <c r="J3" s="41" t="s">
        <v>67</v>
      </c>
      <c r="K3" s="41" t="s">
        <v>68</v>
      </c>
    </row>
    <row r="4" spans="1:20" x14ac:dyDescent="0.25">
      <c r="B4" s="42"/>
      <c r="C4" s="44">
        <v>43677.583333333336</v>
      </c>
      <c r="E4" s="43" t="s">
        <v>159</v>
      </c>
      <c r="F4" s="71"/>
      <c r="G4" s="42" t="s">
        <v>69</v>
      </c>
      <c r="I4" s="59"/>
      <c r="K4" s="45">
        <v>43691</v>
      </c>
    </row>
    <row r="5" spans="1:20" x14ac:dyDescent="0.25">
      <c r="A5" s="41" t="s">
        <v>70</v>
      </c>
      <c r="B5" s="41" t="s">
        <v>71</v>
      </c>
      <c r="C5" s="41" t="s">
        <v>72</v>
      </c>
      <c r="D5" s="41" t="s">
        <v>73</v>
      </c>
      <c r="E5" s="41" t="s">
        <v>74</v>
      </c>
      <c r="F5" s="41" t="s">
        <v>75</v>
      </c>
      <c r="G5" s="41" t="s">
        <v>76</v>
      </c>
      <c r="H5" s="41" t="s">
        <v>77</v>
      </c>
      <c r="I5" s="41" t="s">
        <v>78</v>
      </c>
      <c r="J5" s="41" t="s">
        <v>79</v>
      </c>
      <c r="K5" s="41" t="s">
        <v>80</v>
      </c>
      <c r="L5" s="41" t="s">
        <v>81</v>
      </c>
      <c r="M5" s="41" t="s">
        <v>82</v>
      </c>
      <c r="N5" s="41" t="s">
        <v>83</v>
      </c>
      <c r="O5" s="41" t="s">
        <v>0</v>
      </c>
      <c r="P5" s="41" t="s">
        <v>84</v>
      </c>
      <c r="Q5" s="41" t="s">
        <v>85</v>
      </c>
    </row>
    <row r="6" spans="1:20" x14ac:dyDescent="0.25">
      <c r="B6" s="41">
        <v>10206</v>
      </c>
      <c r="C6" s="46"/>
    </row>
    <row r="7" spans="1:20" x14ac:dyDescent="0.25">
      <c r="A7" s="41" t="s">
        <v>86</v>
      </c>
      <c r="B7" s="41" t="s">
        <v>87</v>
      </c>
      <c r="C7" s="41" t="s">
        <v>88</v>
      </c>
      <c r="D7" s="41" t="s">
        <v>89</v>
      </c>
      <c r="E7" s="41" t="s">
        <v>90</v>
      </c>
      <c r="F7" s="41" t="s">
        <v>91</v>
      </c>
      <c r="G7" s="41" t="s">
        <v>92</v>
      </c>
      <c r="H7" s="41" t="s">
        <v>93</v>
      </c>
      <c r="I7" s="41" t="s">
        <v>94</v>
      </c>
      <c r="J7" s="41" t="s">
        <v>95</v>
      </c>
      <c r="K7" s="41" t="s">
        <v>96</v>
      </c>
      <c r="L7" s="41" t="s">
        <v>97</v>
      </c>
      <c r="M7" s="41" t="s">
        <v>98</v>
      </c>
      <c r="N7" s="41" t="s">
        <v>99</v>
      </c>
      <c r="O7" s="41" t="s">
        <v>100</v>
      </c>
      <c r="P7" s="41" t="s">
        <v>101</v>
      </c>
      <c r="Q7" s="41" t="s">
        <v>102</v>
      </c>
      <c r="R7" s="41" t="s">
        <v>103</v>
      </c>
      <c r="S7" s="41" t="s">
        <v>0</v>
      </c>
      <c r="T7" s="41" t="s">
        <v>104</v>
      </c>
    </row>
    <row r="8" spans="1:20" x14ac:dyDescent="0.25">
      <c r="A8" s="47"/>
      <c r="B8" s="43" t="s">
        <v>105</v>
      </c>
      <c r="C8" s="42" t="s">
        <v>106</v>
      </c>
      <c r="D8" s="43" t="s">
        <v>107</v>
      </c>
      <c r="E8" s="47"/>
      <c r="F8" s="43" t="s">
        <v>108</v>
      </c>
      <c r="G8" s="48">
        <v>14.95</v>
      </c>
      <c r="H8" s="48" t="s">
        <v>165</v>
      </c>
      <c r="I8" s="47"/>
      <c r="J8" s="47"/>
      <c r="K8" s="47"/>
      <c r="L8" s="47"/>
      <c r="M8" s="47"/>
      <c r="N8" s="47"/>
      <c r="O8" s="47"/>
      <c r="P8" s="49">
        <v>5.0000000000000001E-3</v>
      </c>
      <c r="Q8" s="49">
        <v>5.0000000000000001E-3</v>
      </c>
      <c r="R8" s="49">
        <v>5.0000000000000001E-3</v>
      </c>
      <c r="S8" s="47"/>
      <c r="T8" s="46">
        <v>19082638</v>
      </c>
    </row>
    <row r="9" spans="1:20" x14ac:dyDescent="0.25">
      <c r="A9" s="47"/>
      <c r="B9" s="43" t="s">
        <v>109</v>
      </c>
      <c r="C9" s="43" t="s">
        <v>110</v>
      </c>
      <c r="D9" s="43" t="s">
        <v>107</v>
      </c>
      <c r="E9" s="47"/>
      <c r="F9" s="43" t="s">
        <v>108</v>
      </c>
      <c r="G9" s="48">
        <v>0.11</v>
      </c>
      <c r="H9" s="48" t="s">
        <v>165</v>
      </c>
      <c r="I9" s="47"/>
      <c r="J9" s="47"/>
      <c r="K9" s="47"/>
      <c r="L9" s="47"/>
      <c r="M9" s="47"/>
      <c r="N9" s="47"/>
      <c r="O9" s="47"/>
      <c r="P9" s="49">
        <v>5.0000000000000001E-3</v>
      </c>
      <c r="Q9" s="49">
        <v>5.0000000000000001E-3</v>
      </c>
      <c r="R9" s="49">
        <v>5.0000000000000001E-3</v>
      </c>
      <c r="S9" s="47"/>
      <c r="T9" s="46">
        <v>19082638</v>
      </c>
    </row>
    <row r="10" spans="1:20" x14ac:dyDescent="0.25">
      <c r="A10" s="47"/>
      <c r="B10" s="43" t="s">
        <v>111</v>
      </c>
      <c r="C10" s="43" t="s">
        <v>112</v>
      </c>
      <c r="D10" s="43" t="s">
        <v>107</v>
      </c>
      <c r="E10" s="47"/>
      <c r="F10" s="43" t="s">
        <v>108</v>
      </c>
      <c r="G10" s="48">
        <v>49.97</v>
      </c>
      <c r="H10" s="48" t="s">
        <v>165</v>
      </c>
      <c r="I10" s="47"/>
      <c r="J10" s="47"/>
      <c r="K10" s="47"/>
      <c r="L10" s="47"/>
      <c r="M10" s="47"/>
      <c r="N10" s="47"/>
      <c r="O10" s="47"/>
      <c r="P10" s="49">
        <v>5.0000000000000001E-3</v>
      </c>
      <c r="Q10" s="49">
        <v>5.0000000000000001E-3</v>
      </c>
      <c r="R10" s="49">
        <v>5.0000000000000001E-3</v>
      </c>
      <c r="S10" s="47"/>
      <c r="T10" s="46">
        <v>19082638</v>
      </c>
    </row>
    <row r="11" spans="1:20" x14ac:dyDescent="0.25">
      <c r="A11" s="47"/>
      <c r="B11" s="43" t="s">
        <v>136</v>
      </c>
      <c r="C11" s="43" t="s">
        <v>137</v>
      </c>
      <c r="D11" s="43" t="s">
        <v>107</v>
      </c>
      <c r="E11" s="47"/>
      <c r="F11" s="43" t="s">
        <v>108</v>
      </c>
      <c r="G11" s="48" t="e">
        <v>#VALUE!</v>
      </c>
      <c r="H11" s="48" t="e">
        <v>#VALUE!</v>
      </c>
      <c r="I11" s="47"/>
      <c r="J11" s="47"/>
      <c r="K11" s="47"/>
      <c r="L11" s="47"/>
      <c r="M11" s="47"/>
      <c r="N11" s="47"/>
      <c r="O11" s="47"/>
      <c r="P11" s="49">
        <v>5.0000000000000001E-3</v>
      </c>
      <c r="Q11" s="49">
        <v>5.0000000000000001E-3</v>
      </c>
      <c r="R11" s="49">
        <v>5.0000000000000001E-3</v>
      </c>
      <c r="S11" s="47"/>
      <c r="T11" s="46">
        <v>19082638</v>
      </c>
    </row>
    <row r="12" spans="1:20" x14ac:dyDescent="0.25">
      <c r="A12" s="47"/>
      <c r="B12" s="43" t="s">
        <v>138</v>
      </c>
      <c r="C12" s="43" t="s">
        <v>139</v>
      </c>
      <c r="D12" s="43" t="s">
        <v>107</v>
      </c>
      <c r="E12" s="47"/>
      <c r="F12" s="43" t="s">
        <v>108</v>
      </c>
      <c r="G12" s="48">
        <v>5.0000000000000001E-3</v>
      </c>
      <c r="H12" s="48" t="s">
        <v>166</v>
      </c>
      <c r="I12" s="47"/>
      <c r="J12" s="47"/>
      <c r="K12" s="47"/>
      <c r="L12" s="47"/>
      <c r="M12" s="47"/>
      <c r="N12" s="47"/>
      <c r="O12" s="47"/>
      <c r="P12" s="49">
        <v>5.0000000000000001E-3</v>
      </c>
      <c r="Q12" s="49">
        <v>5.0000000000000001E-3</v>
      </c>
      <c r="R12" s="49">
        <v>5.0000000000000001E-3</v>
      </c>
      <c r="S12" s="47"/>
      <c r="T12" s="46">
        <v>19082638</v>
      </c>
    </row>
    <row r="13" spans="1:20" x14ac:dyDescent="0.25">
      <c r="A13" s="47"/>
      <c r="B13" s="43" t="s">
        <v>113</v>
      </c>
      <c r="C13" s="43" t="s">
        <v>114</v>
      </c>
      <c r="D13" s="43" t="s">
        <v>107</v>
      </c>
      <c r="E13" s="47"/>
      <c r="F13" s="43" t="s">
        <v>108</v>
      </c>
      <c r="G13" s="48">
        <v>34.96</v>
      </c>
      <c r="H13" s="48" t="s">
        <v>165</v>
      </c>
      <c r="I13" s="47"/>
      <c r="J13" s="47"/>
      <c r="K13" s="47"/>
      <c r="L13" s="47"/>
      <c r="M13" s="47"/>
      <c r="N13" s="47"/>
      <c r="O13" s="47"/>
      <c r="P13" s="49">
        <v>5.0000000000000001E-3</v>
      </c>
      <c r="Q13" s="49">
        <v>5.0000000000000001E-3</v>
      </c>
      <c r="R13" s="49">
        <v>5.0000000000000001E-3</v>
      </c>
      <c r="S13" s="47"/>
      <c r="T13" s="46">
        <v>19082638</v>
      </c>
    </row>
    <row r="14" spans="1:20" x14ac:dyDescent="0.25">
      <c r="A14" s="47"/>
      <c r="B14" s="43" t="s">
        <v>115</v>
      </c>
      <c r="C14" s="43" t="s">
        <v>116</v>
      </c>
      <c r="D14" s="43" t="s">
        <v>107</v>
      </c>
      <c r="E14" s="47"/>
      <c r="F14" s="43" t="s">
        <v>108</v>
      </c>
      <c r="G14" s="48">
        <v>0.01</v>
      </c>
      <c r="H14" s="48" t="s">
        <v>165</v>
      </c>
      <c r="I14" s="47"/>
      <c r="J14" s="47"/>
      <c r="K14" s="47"/>
      <c r="L14" s="47"/>
      <c r="M14" s="47"/>
      <c r="N14" s="47"/>
      <c r="O14" s="47"/>
      <c r="P14" s="49">
        <v>5.0000000000000001E-3</v>
      </c>
      <c r="Q14" s="49">
        <v>5.0000000000000001E-3</v>
      </c>
      <c r="R14" s="49">
        <v>5.0000000000000001E-3</v>
      </c>
      <c r="S14" s="47"/>
      <c r="T14" s="46">
        <v>19082638</v>
      </c>
    </row>
    <row r="15" spans="1:20" x14ac:dyDescent="0.25">
      <c r="A15" s="47"/>
      <c r="B15" s="43" t="s">
        <v>153</v>
      </c>
      <c r="C15" s="43" t="s">
        <v>154</v>
      </c>
      <c r="D15" s="43" t="s">
        <v>107</v>
      </c>
      <c r="E15" s="47"/>
      <c r="F15" s="43" t="s">
        <v>108</v>
      </c>
      <c r="G15" s="48">
        <v>5.0000000000000001E-3</v>
      </c>
      <c r="H15" s="48" t="s">
        <v>166</v>
      </c>
      <c r="I15" s="47"/>
      <c r="J15" s="47"/>
      <c r="K15" s="47"/>
      <c r="L15" s="47"/>
      <c r="M15" s="47"/>
      <c r="N15" s="47"/>
      <c r="O15" s="47"/>
      <c r="P15" s="49">
        <v>5.0000000000000001E-3</v>
      </c>
      <c r="Q15" s="49">
        <v>5.0000000000000001E-3</v>
      </c>
      <c r="R15" s="49">
        <v>5.0000000000000001E-3</v>
      </c>
      <c r="S15" s="47"/>
      <c r="T15" s="46">
        <v>19082638</v>
      </c>
    </row>
    <row r="16" spans="1:20" x14ac:dyDescent="0.25">
      <c r="A16" s="47"/>
      <c r="B16" s="43" t="s">
        <v>117</v>
      </c>
      <c r="C16" s="43" t="s">
        <v>118</v>
      </c>
      <c r="D16" s="43" t="s">
        <v>107</v>
      </c>
      <c r="E16" s="47"/>
      <c r="F16" s="43" t="s">
        <v>108</v>
      </c>
      <c r="G16" s="48">
        <v>5.0000000000000001E-3</v>
      </c>
      <c r="H16" s="48" t="s">
        <v>166</v>
      </c>
      <c r="I16" s="47"/>
      <c r="J16" s="47"/>
      <c r="K16" s="47"/>
      <c r="L16" s="47"/>
      <c r="M16" s="47"/>
      <c r="N16" s="47"/>
      <c r="O16" s="47"/>
      <c r="P16" s="49">
        <v>5.0000000000000001E-3</v>
      </c>
      <c r="Q16" s="49">
        <v>5.0000000000000001E-3</v>
      </c>
      <c r="R16" s="49">
        <v>5.0000000000000001E-3</v>
      </c>
      <c r="S16" s="47"/>
      <c r="T16" s="46">
        <v>19082638</v>
      </c>
    </row>
    <row r="17" spans="1:20" x14ac:dyDescent="0.25">
      <c r="A17" s="47"/>
      <c r="B17" s="43" t="s">
        <v>119</v>
      </c>
      <c r="C17" s="43" t="s">
        <v>120</v>
      </c>
      <c r="D17" s="43" t="s">
        <v>107</v>
      </c>
      <c r="E17" s="47"/>
      <c r="F17" s="43" t="s">
        <v>108</v>
      </c>
      <c r="G17" s="48">
        <v>5.0000000000000001E-3</v>
      </c>
      <c r="H17" s="48" t="s">
        <v>166</v>
      </c>
      <c r="I17" s="47"/>
      <c r="J17" s="47"/>
      <c r="K17" s="47"/>
      <c r="M17" s="47"/>
      <c r="N17" s="47"/>
      <c r="O17" s="47"/>
      <c r="P17" s="49">
        <v>5.0000000000000001E-3</v>
      </c>
      <c r="Q17" s="49">
        <v>5.0000000000000001E-3</v>
      </c>
      <c r="R17" s="49">
        <v>5.0000000000000001E-3</v>
      </c>
      <c r="S17" s="47"/>
      <c r="T17" s="46">
        <v>19082638</v>
      </c>
    </row>
    <row r="18" spans="1:20" x14ac:dyDescent="0.25">
      <c r="A18" s="47"/>
      <c r="B18" s="43" t="s">
        <v>121</v>
      </c>
      <c r="C18" s="43" t="s">
        <v>122</v>
      </c>
      <c r="D18" s="43" t="s">
        <v>107</v>
      </c>
      <c r="E18" s="47"/>
      <c r="F18" s="43" t="s">
        <v>108</v>
      </c>
      <c r="G18" s="48">
        <v>5.0000000000000001E-3</v>
      </c>
      <c r="H18" s="48" t="s">
        <v>166</v>
      </c>
      <c r="I18" s="47"/>
      <c r="J18" s="47"/>
      <c r="K18" s="47"/>
      <c r="M18" s="47"/>
      <c r="N18" s="47"/>
      <c r="O18" s="47"/>
      <c r="P18" s="49">
        <v>5.0000000000000001E-3</v>
      </c>
      <c r="Q18" s="49">
        <v>5.0000000000000001E-3</v>
      </c>
      <c r="R18" s="49">
        <v>5.0000000000000001E-3</v>
      </c>
      <c r="S18" s="47"/>
      <c r="T18" s="46">
        <v>19082638</v>
      </c>
    </row>
    <row r="19" spans="1:20" x14ac:dyDescent="0.25">
      <c r="A19" s="47"/>
      <c r="B19" s="43" t="s">
        <v>123</v>
      </c>
      <c r="C19" s="43" t="s">
        <v>124</v>
      </c>
      <c r="D19" s="43" t="s">
        <v>107</v>
      </c>
      <c r="E19" s="47"/>
      <c r="F19" s="43" t="s">
        <v>108</v>
      </c>
      <c r="G19" s="48">
        <v>5.0000000000000001E-3</v>
      </c>
      <c r="H19" s="48" t="s">
        <v>166</v>
      </c>
      <c r="I19" s="47"/>
      <c r="J19" s="47"/>
      <c r="K19" s="47"/>
      <c r="L19" s="47"/>
      <c r="M19" s="47"/>
      <c r="N19" s="47"/>
      <c r="O19" s="47"/>
      <c r="P19" s="49">
        <v>5.0000000000000001E-3</v>
      </c>
      <c r="Q19" s="49">
        <v>5.0000000000000001E-3</v>
      </c>
      <c r="R19" s="49">
        <v>5.0000000000000001E-3</v>
      </c>
      <c r="S19" s="47"/>
      <c r="T19" s="46">
        <v>19082638</v>
      </c>
    </row>
    <row r="20" spans="1:20" x14ac:dyDescent="0.25">
      <c r="A20" s="47"/>
      <c r="B20" s="43" t="s">
        <v>125</v>
      </c>
      <c r="C20" s="43" t="s">
        <v>126</v>
      </c>
      <c r="D20" s="43" t="s">
        <v>107</v>
      </c>
      <c r="E20" s="47"/>
      <c r="F20" s="43" t="s">
        <v>108</v>
      </c>
      <c r="G20" s="48">
        <v>5.0000000000000001E-3</v>
      </c>
      <c r="H20" s="48" t="s">
        <v>166</v>
      </c>
      <c r="I20" s="47"/>
      <c r="J20" s="47"/>
      <c r="K20" s="47"/>
      <c r="L20" s="47"/>
      <c r="M20" s="47"/>
      <c r="N20" s="47"/>
      <c r="O20" s="47"/>
      <c r="P20" s="49">
        <v>5.0000000000000001E-3</v>
      </c>
      <c r="Q20" s="49">
        <v>5.0000000000000001E-3</v>
      </c>
      <c r="R20" s="49">
        <v>5.0000000000000001E-3</v>
      </c>
      <c r="S20" s="47"/>
      <c r="T20" s="46">
        <v>19082638</v>
      </c>
    </row>
    <row r="21" spans="1:20" x14ac:dyDescent="0.25">
      <c r="A21" s="47"/>
      <c r="B21" s="43" t="s">
        <v>127</v>
      </c>
      <c r="C21" s="43" t="s">
        <v>128</v>
      </c>
      <c r="D21" s="43" t="s">
        <v>107</v>
      </c>
      <c r="E21" s="47"/>
      <c r="F21" s="43" t="s">
        <v>108</v>
      </c>
      <c r="G21" s="48">
        <v>5.0000000000000001E-3</v>
      </c>
      <c r="H21" s="48" t="s">
        <v>166</v>
      </c>
      <c r="I21" s="47"/>
      <c r="J21" s="47"/>
      <c r="K21" s="47"/>
      <c r="M21" s="47"/>
      <c r="N21" s="47"/>
      <c r="O21" s="47"/>
      <c r="P21" s="49">
        <v>5.0000000000000001E-3</v>
      </c>
      <c r="Q21" s="49">
        <v>5.0000000000000001E-3</v>
      </c>
      <c r="R21" s="49">
        <v>5.0000000000000001E-3</v>
      </c>
      <c r="S21" s="47"/>
      <c r="T21" s="46">
        <v>19082638</v>
      </c>
    </row>
    <row r="22" spans="1:20" x14ac:dyDescent="0.25">
      <c r="A22" s="47"/>
      <c r="B22" s="50" t="s">
        <v>129</v>
      </c>
      <c r="C22" s="50" t="s">
        <v>130</v>
      </c>
      <c r="D22" s="43" t="s">
        <v>107</v>
      </c>
      <c r="E22" s="47"/>
      <c r="F22" s="51" t="s">
        <v>134</v>
      </c>
      <c r="G22" s="52">
        <v>-71.3</v>
      </c>
      <c r="H22" s="48"/>
      <c r="I22" s="47"/>
      <c r="J22" s="47"/>
      <c r="K22" s="72"/>
      <c r="M22" s="47"/>
      <c r="N22" s="47"/>
      <c r="O22" s="47"/>
      <c r="P22" s="47"/>
      <c r="Q22" s="47"/>
      <c r="R22" s="47"/>
      <c r="S22" s="47"/>
      <c r="T22" s="46">
        <v>19082638</v>
      </c>
    </row>
    <row r="23" spans="1:20" x14ac:dyDescent="0.25">
      <c r="A23" s="47"/>
      <c r="B23" s="50" t="s">
        <v>131</v>
      </c>
      <c r="C23" s="50" t="s">
        <v>132</v>
      </c>
      <c r="D23" s="43" t="s">
        <v>107</v>
      </c>
      <c r="E23" s="47"/>
      <c r="F23" s="51" t="s">
        <v>134</v>
      </c>
      <c r="G23" s="53">
        <v>-261</v>
      </c>
      <c r="H23" s="48"/>
      <c r="I23" s="47"/>
      <c r="J23" s="47"/>
      <c r="K23" s="72"/>
      <c r="M23" s="47"/>
      <c r="N23" s="47"/>
      <c r="O23" s="47"/>
      <c r="P23" s="47"/>
      <c r="Q23" s="47"/>
      <c r="R23" s="47"/>
      <c r="S23" s="47"/>
      <c r="T23" s="46">
        <v>19082638</v>
      </c>
    </row>
    <row r="24" spans="1:20" x14ac:dyDescent="0.25">
      <c r="A24"/>
      <c r="B24" s="50" t="s">
        <v>140</v>
      </c>
      <c r="C24" s="51" t="s">
        <v>141</v>
      </c>
      <c r="D24" s="43" t="s">
        <v>107</v>
      </c>
      <c r="E24"/>
      <c r="F24" s="51" t="s">
        <v>134</v>
      </c>
      <c r="G24" s="52">
        <v>0</v>
      </c>
      <c r="H24" s="48"/>
      <c r="K24" s="73"/>
      <c r="T24" s="46">
        <v>19082638</v>
      </c>
    </row>
    <row r="25" spans="1:20" x14ac:dyDescent="0.25">
      <c r="A25"/>
      <c r="B25" s="50" t="s">
        <v>142</v>
      </c>
      <c r="C25" s="51" t="s">
        <v>143</v>
      </c>
      <c r="D25" s="43" t="s">
        <v>107</v>
      </c>
      <c r="E25"/>
      <c r="F25" s="51" t="s">
        <v>134</v>
      </c>
      <c r="G25" s="52">
        <v>0</v>
      </c>
      <c r="H25" s="48"/>
      <c r="K25" s="73"/>
      <c r="T25" s="46">
        <v>19082638</v>
      </c>
    </row>
    <row r="26" spans="1:20" x14ac:dyDescent="0.25">
      <c r="A26"/>
      <c r="B26" s="50" t="s">
        <v>144</v>
      </c>
      <c r="C26" s="51" t="s">
        <v>145</v>
      </c>
      <c r="D26" s="43" t="s">
        <v>107</v>
      </c>
      <c r="E26"/>
      <c r="F26" s="51" t="s">
        <v>134</v>
      </c>
      <c r="G26" s="52">
        <v>0</v>
      </c>
      <c r="H26" s="48"/>
      <c r="K26" s="73"/>
      <c r="T26" s="46">
        <v>19082638</v>
      </c>
    </row>
    <row r="27" spans="1:20" x14ac:dyDescent="0.25">
      <c r="B27" s="50" t="s">
        <v>146</v>
      </c>
      <c r="C27" s="51" t="s">
        <v>147</v>
      </c>
      <c r="D27" s="43" t="s">
        <v>107</v>
      </c>
      <c r="E27"/>
      <c r="F27" s="51" t="s">
        <v>134</v>
      </c>
      <c r="G27" s="52">
        <v>0</v>
      </c>
      <c r="H27" s="48"/>
      <c r="K27" s="73"/>
      <c r="T27" s="46">
        <v>19082638</v>
      </c>
    </row>
    <row r="28" spans="1:20" x14ac:dyDescent="0.25">
      <c r="B28" s="50" t="s">
        <v>149</v>
      </c>
      <c r="C28" s="51" t="s">
        <v>150</v>
      </c>
      <c r="D28" s="43" t="s">
        <v>107</v>
      </c>
      <c r="E28"/>
      <c r="F28" s="51" t="s">
        <v>134</v>
      </c>
      <c r="G28" s="52">
        <v>0</v>
      </c>
      <c r="H28" s="48"/>
      <c r="K28" s="73"/>
      <c r="T28" s="46">
        <v>19082638</v>
      </c>
    </row>
    <row r="29" spans="1:20" x14ac:dyDescent="0.25">
      <c r="B29" s="50" t="s">
        <v>151</v>
      </c>
      <c r="C29" s="51" t="s">
        <v>152</v>
      </c>
      <c r="D29" s="43" t="s">
        <v>107</v>
      </c>
      <c r="E29"/>
      <c r="F29" s="51" t="s">
        <v>134</v>
      </c>
      <c r="G29" s="52">
        <v>0</v>
      </c>
      <c r="H29" s="48"/>
      <c r="K29" s="73"/>
      <c r="T29" s="46">
        <v>19082638</v>
      </c>
    </row>
    <row r="30" spans="1:20" x14ac:dyDescent="0.25">
      <c r="B30" s="50" t="s">
        <v>156</v>
      </c>
      <c r="C30" s="51" t="s">
        <v>157</v>
      </c>
      <c r="D30" s="43" t="s">
        <v>107</v>
      </c>
      <c r="E30"/>
      <c r="F30" s="51" t="s">
        <v>134</v>
      </c>
      <c r="G30" s="52" t="s">
        <v>50</v>
      </c>
      <c r="H30" s="48"/>
      <c r="K30" s="73"/>
      <c r="T30" s="46">
        <v>19082638</v>
      </c>
    </row>
    <row r="31" spans="1:20" x14ac:dyDescent="0.25">
      <c r="E31" s="54"/>
      <c r="F31" s="54"/>
      <c r="G31" s="54"/>
    </row>
    <row r="32" spans="1:20" x14ac:dyDescent="0.25">
      <c r="E32" s="54"/>
      <c r="F32" s="54"/>
      <c r="G32" s="54"/>
    </row>
  </sheetData>
  <pageMargins left="0.5" right="0.5" top="0.5" bottom="0.5" header="0" footer="0"/>
  <pageSetup scale="35" orientation="landscape"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Worksheets</vt:lpstr>
      </vt:variant>
      <vt:variant>
        <vt:i4>4</vt:i4>
      </vt:variant>
      <vt:variant>
        <vt:lpstr>Charts</vt:lpstr>
      </vt:variant>
      <vt:variant>
        <vt:i4>1</vt:i4>
      </vt:variant>
      <vt:variant>
        <vt:lpstr>Named Ranges</vt:lpstr>
      </vt:variant>
      <vt:variant>
        <vt:i4>4</vt:i4>
      </vt:variant>
    </vt:vector>
  </HeadingPairs>
  <TitlesOfParts>
    <vt:vector size="9" baseType="lpstr">
      <vt:lpstr>Cover</vt:lpstr>
      <vt:lpstr>DIG-019958</vt:lpstr>
      <vt:lpstr>COC Form</vt:lpstr>
      <vt:lpstr>EDD report</vt:lpstr>
      <vt:lpstr>Plots 1</vt:lpstr>
      <vt:lpstr>'COC Form'!Print_Area</vt:lpstr>
      <vt:lpstr>Cover!Print_Area</vt:lpstr>
      <vt:lpstr>'DIG-019958'!Print_Area</vt:lpstr>
      <vt:lpstr>'EDD report'!Print_Area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Allison Schaiberger</dc:creator>
  <cp:lastModifiedBy>Jen Pellegrini</cp:lastModifiedBy>
  <cp:lastPrinted>2015-07-21T16:39:17Z</cp:lastPrinted>
  <dcterms:created xsi:type="dcterms:W3CDTF">2011-11-29T19:20:00Z</dcterms:created>
  <dcterms:modified xsi:type="dcterms:W3CDTF">2019-09-16T14:28:26Z</dcterms:modified>
</cp:coreProperties>
</file>