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030"/>
  <workbookPr autoCompressPictures="0"/>
  <bookViews>
    <workbookView xWindow="6460" yWindow="620" windowWidth="26740" windowHeight="17480" activeTab="1"/>
  </bookViews>
  <sheets>
    <sheet name="Sors 1P" sheetId="2" r:id="rId1"/>
    <sheet name=" WBS - DVD" sheetId="3" r:id="rId2"/>
  </sheets>
  <definedNames>
    <definedName name="_xlnm.Print_Area" localSheetId="1">' WBS - DVD'!$K$3:$AA$59</definedName>
    <definedName name="_xlnm.Print_Area" localSheetId="0">'Sors 1P'!$A$1:$K$64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2" l="1"/>
  <c r="C26" i="2"/>
  <c r="J30" i="2"/>
  <c r="D30" i="2"/>
  <c r="J37" i="2"/>
  <c r="J20" i="2"/>
  <c r="D20" i="2"/>
  <c r="J21" i="2"/>
  <c r="D21" i="2"/>
  <c r="J22" i="2"/>
  <c r="D22" i="2"/>
  <c r="J23" i="2"/>
  <c r="D23" i="2"/>
  <c r="J24" i="2"/>
  <c r="J25" i="2"/>
  <c r="D25" i="2"/>
  <c r="J27" i="2"/>
  <c r="D27" i="2"/>
  <c r="J28" i="2"/>
  <c r="D28" i="2"/>
  <c r="J29" i="2"/>
  <c r="D29" i="2"/>
  <c r="J31" i="2"/>
  <c r="D31" i="2"/>
  <c r="J32" i="2"/>
  <c r="D32" i="2"/>
  <c r="J33" i="2"/>
  <c r="D33" i="2"/>
  <c r="J34" i="2"/>
  <c r="D34" i="2"/>
  <c r="J35" i="2"/>
  <c r="D35" i="2"/>
  <c r="J36" i="2"/>
  <c r="D36" i="2"/>
  <c r="J19" i="2"/>
  <c r="D19" i="2"/>
  <c r="C35" i="2"/>
  <c r="C37" i="2"/>
  <c r="C34" i="2"/>
  <c r="C19" i="2"/>
  <c r="C25" i="2"/>
  <c r="C31" i="2"/>
  <c r="C32" i="2"/>
  <c r="C20" i="2"/>
  <c r="C24" i="2"/>
  <c r="C30" i="2"/>
  <c r="C29" i="2"/>
  <c r="C23" i="2"/>
  <c r="C28" i="2"/>
  <c r="C22" i="2"/>
  <c r="C27" i="2"/>
  <c r="C21" i="2"/>
  <c r="C33" i="2"/>
  <c r="C36" i="2"/>
  <c r="I3" i="2"/>
</calcChain>
</file>

<file path=xl/sharedStrings.xml><?xml version="1.0" encoding="utf-8"?>
<sst xmlns="http://schemas.openxmlformats.org/spreadsheetml/2006/main" count="185" uniqueCount="173">
  <si>
    <t>GEOLOGIC PROGNOSIS</t>
  </si>
  <si>
    <t>WELL LOCATION</t>
  </si>
  <si>
    <t>WELL NAME:</t>
  </si>
  <si>
    <t>DATE:</t>
  </si>
  <si>
    <t>LOCATION:</t>
  </si>
  <si>
    <t>API #:</t>
  </si>
  <si>
    <t>FIELD:</t>
  </si>
  <si>
    <t>Wildcat</t>
  </si>
  <si>
    <t>ELEVATION:</t>
  </si>
  <si>
    <t>est. GL</t>
  </si>
  <si>
    <t xml:space="preserve"> </t>
  </si>
  <si>
    <t>SURF. CASING DEPTH:</t>
  </si>
  <si>
    <t>FORMATION AT TD:</t>
  </si>
  <si>
    <t>OBJECTIVE FORMATION:</t>
  </si>
  <si>
    <t>REMARKS</t>
  </si>
  <si>
    <t>Niobrara</t>
  </si>
  <si>
    <t>Secondary oil target</t>
  </si>
  <si>
    <t>Morrison</t>
  </si>
  <si>
    <t>Main oil reservoir target</t>
  </si>
  <si>
    <t>Proposed TD</t>
  </si>
  <si>
    <t>LOGGING PROGRAM</t>
  </si>
  <si>
    <t>LOGGING COMPANY:</t>
  </si>
  <si>
    <t>MUD LOGGING:</t>
  </si>
  <si>
    <t>SAMPLES:</t>
  </si>
  <si>
    <t>OFFSET WELLS</t>
  </si>
  <si>
    <t>LOCATION</t>
  </si>
  <si>
    <t>COUNTY</t>
  </si>
  <si>
    <t>STATE</t>
  </si>
  <si>
    <t/>
  </si>
  <si>
    <t>REMARKS:</t>
  </si>
  <si>
    <t>OPERATIONS GEOLOGIST:</t>
  </si>
  <si>
    <t>Sec</t>
  </si>
  <si>
    <t>Rge (W)</t>
  </si>
  <si>
    <t>FNL</t>
  </si>
  <si>
    <t>SHL</t>
  </si>
  <si>
    <t>Formation Entry</t>
  </si>
  <si>
    <t>BHL</t>
  </si>
  <si>
    <t>COUNTY, ST:</t>
  </si>
  <si>
    <t>FWL</t>
  </si>
  <si>
    <t>md</t>
  </si>
  <si>
    <t>tvd</t>
  </si>
  <si>
    <t>Carlile</t>
  </si>
  <si>
    <t>Greenhorn</t>
  </si>
  <si>
    <t>tvdss</t>
  </si>
  <si>
    <t>est. KB</t>
  </si>
  <si>
    <t xml:space="preserve">Wellsite Geologist: </t>
  </si>
  <si>
    <t>CORING:</t>
  </si>
  <si>
    <t>CORE HANDLING:</t>
  </si>
  <si>
    <t>Twn (N)</t>
  </si>
  <si>
    <t>Virgil</t>
  </si>
  <si>
    <t>Dakota "D" Sand</t>
  </si>
  <si>
    <t>Dakota "J" Sand</t>
  </si>
  <si>
    <t>Permian Salt</t>
  </si>
  <si>
    <t>Lyons</t>
  </si>
  <si>
    <t>Stanka Shale</t>
  </si>
  <si>
    <t>Chase</t>
  </si>
  <si>
    <t>Amazon Dolimite</t>
  </si>
  <si>
    <t>Council Grove</t>
  </si>
  <si>
    <t>Admire</t>
  </si>
  <si>
    <t>Salt</t>
  </si>
  <si>
    <t>Potential oil shows</t>
  </si>
  <si>
    <t>Water</t>
  </si>
  <si>
    <t>Cuttings - 30' interval above Admire.  10' interval from Admire to TD (need 2 sets)</t>
  </si>
  <si>
    <t>PLEASE KEEP THIS PROGNOSIS AND ALL RELATED INFORMATION CONFIDENTIAL (I.E DO NOT RELEASE ANY INFORMATION)</t>
  </si>
  <si>
    <t>FSL</t>
  </si>
  <si>
    <t>Chama CONTACTS</t>
  </si>
  <si>
    <t>Admire C</t>
  </si>
  <si>
    <t>Formation Tops at SHL</t>
  </si>
  <si>
    <t>Potential oil shows, disposal zone</t>
  </si>
  <si>
    <t>Precambrian</t>
  </si>
  <si>
    <t>OPEN HOLE LOGS:</t>
  </si>
  <si>
    <t>Weatherford Laboratories in Golden, CO</t>
  </si>
  <si>
    <t>Missouri</t>
  </si>
  <si>
    <t>Des Moines</t>
  </si>
  <si>
    <t>Vendor CONTACTS</t>
  </si>
  <si>
    <t>303-289-7764 ext 3007</t>
  </si>
  <si>
    <t>Columbine Logging - John Tesone</t>
  </si>
  <si>
    <t>Mud Logging</t>
  </si>
  <si>
    <t>Weatherford Labs - Core Handling</t>
  </si>
  <si>
    <t>Well site coordinator - Kyle West, 720-497-8225 or cell 970-389-6718</t>
  </si>
  <si>
    <t>Well site manager - Hans Ocken, cell 303-809-7829</t>
  </si>
  <si>
    <t>Columbine Logging, log out of surface casing to TD</t>
  </si>
  <si>
    <t>ESTIMATED TVD well:</t>
  </si>
  <si>
    <t>TBD</t>
  </si>
  <si>
    <t>Cherokee</t>
  </si>
  <si>
    <t>se</t>
  </si>
  <si>
    <t>Washington, CO</t>
  </si>
  <si>
    <t>Sors 1</t>
  </si>
  <si>
    <t>This well is a vertical stratigraphic test to assess the Virgil and Missouri section, as well as the rest of the Penn to TD in the Precambrian.</t>
  </si>
  <si>
    <r>
      <t xml:space="preserve">Halliburton. </t>
    </r>
    <r>
      <rPr>
        <u/>
        <sz val="12"/>
        <color indexed="8"/>
        <rFont val="Arial"/>
        <family val="2"/>
      </rPr>
      <t>Logging Job 1:</t>
    </r>
    <r>
      <rPr>
        <sz val="12"/>
        <color indexed="8"/>
        <rFont val="Arial"/>
        <family val="2"/>
      </rPr>
      <t xml:space="preserve">  Run 1: Quad combo, with laterolog, from intermediate casing point to surface casing and GR/N/Sonic to surface.  </t>
    </r>
    <r>
      <rPr>
        <u/>
        <sz val="12"/>
        <color indexed="8"/>
        <rFont val="Arial"/>
        <family val="2"/>
      </rPr>
      <t>Logging Job 2:</t>
    </r>
    <r>
      <rPr>
        <sz val="12"/>
        <color indexed="8"/>
        <rFont val="Arial"/>
        <family val="2"/>
      </rPr>
      <t xml:space="preserve"> Run 1:  Triple combo with Spectroscopy  (GEM) from TD to intermediate; Run 2: Formation Imager (XRMI) and Dipole sonic (WAVE) from TD to intermediate'. </t>
    </r>
  </si>
  <si>
    <t>Virgil/Missouri</t>
  </si>
  <si>
    <t>Not present or very thin</t>
  </si>
  <si>
    <t>Offset Brunkhardt D 1-33</t>
  </si>
  <si>
    <t>Estimated tops Poros 1H*</t>
  </si>
  <si>
    <t>*Dip is estimated at 0.5 degrees, or ~45'/mile.  This area has very limited well control.  Tops may be off!</t>
  </si>
  <si>
    <t>Cut 480' of whole core starting 5' above the Admire starting at -2315 and ending at -2800'</t>
  </si>
  <si>
    <t>Brunkhardt D 1-33</t>
  </si>
  <si>
    <t xml:space="preserve">Washington </t>
  </si>
  <si>
    <t>CO</t>
  </si>
  <si>
    <t>5 miles NW</t>
  </si>
  <si>
    <t>5N-54W sec 33</t>
  </si>
  <si>
    <t>Halliburton</t>
  </si>
  <si>
    <t>Sors 1P</t>
  </si>
  <si>
    <t>Washington County CO</t>
  </si>
  <si>
    <t>Sec 26</t>
  </si>
  <si>
    <t>T 4N</t>
  </si>
  <si>
    <t>R 54W</t>
  </si>
  <si>
    <t>650 FSL</t>
  </si>
  <si>
    <t>650  FWL</t>
  </si>
  <si>
    <t>CHAMA OIL &amp; MINERALS LLC</t>
  </si>
  <si>
    <t xml:space="preserve">API: </t>
  </si>
  <si>
    <t>Date</t>
  </si>
  <si>
    <t>Days</t>
  </si>
  <si>
    <t>Actual</t>
  </si>
  <si>
    <t>Estimate</t>
  </si>
  <si>
    <t>05-121-11018-00</t>
  </si>
  <si>
    <t>9 5/8 shoe</t>
  </si>
  <si>
    <t>13 3/8 shoe</t>
  </si>
  <si>
    <t>Start core</t>
  </si>
  <si>
    <t>TOH w/C1-91'</t>
  </si>
  <si>
    <t>TOH C2 - 119.7'</t>
  </si>
  <si>
    <t>TOH C3 - 122.35</t>
  </si>
  <si>
    <t>Insp BHA</t>
  </si>
  <si>
    <t>C4 - 120'</t>
  </si>
  <si>
    <t>RD HES Log</t>
  </si>
  <si>
    <t>Circ Samples</t>
  </si>
  <si>
    <t>TOP #1 Plug</t>
  </si>
  <si>
    <t>RD</t>
  </si>
  <si>
    <t>TA'd</t>
  </si>
  <si>
    <t>Top #2 6800'</t>
  </si>
  <si>
    <t>WELLHEAD/CSG/BITs</t>
  </si>
  <si>
    <t>Depth</t>
  </si>
  <si>
    <t>Formation Top</t>
  </si>
  <si>
    <t>FMC - Multibowl - 5K</t>
  </si>
  <si>
    <t>13 3/8 x 9 5/8 x 5 1/2"</t>
  </si>
  <si>
    <t>Cement to Surface</t>
  </si>
  <si>
    <t xml:space="preserve">BIT - 17 1/2" </t>
  </si>
  <si>
    <t>BIT - 12 1/4"</t>
  </si>
  <si>
    <t>NIOBRARA</t>
  </si>
  <si>
    <t>CARLILE</t>
  </si>
  <si>
    <t>GREENHORN</t>
  </si>
  <si>
    <t>DAKOTA D SAND</t>
  </si>
  <si>
    <t>DAKOTA J SAND</t>
  </si>
  <si>
    <t>MORRISON</t>
  </si>
  <si>
    <t>PERMIAN SALT</t>
  </si>
  <si>
    <t>LYONS</t>
  </si>
  <si>
    <t>STANKA SHALE</t>
  </si>
  <si>
    <t>CHASE</t>
  </si>
  <si>
    <t>AMAZON DOLIMITE</t>
  </si>
  <si>
    <t>BITs - 8 3/4"</t>
  </si>
  <si>
    <t>COUNCIL GROVE</t>
  </si>
  <si>
    <t>P/U Hallibburton Core BHA</t>
  </si>
  <si>
    <t>ADMIRE</t>
  </si>
  <si>
    <t>ADMIRE C</t>
  </si>
  <si>
    <t>VIRGIL</t>
  </si>
  <si>
    <t>MISSOURI</t>
  </si>
  <si>
    <t>L/D Core BHA</t>
  </si>
  <si>
    <t>BIT - 8 3/4"</t>
  </si>
  <si>
    <t>DES MONES</t>
  </si>
  <si>
    <t>CHEROKEE</t>
  </si>
  <si>
    <t>13 3/8" - 61 ppf BTC @ 550'</t>
  </si>
  <si>
    <t>9 5/8" - 40 ppf BTC @ 6385'</t>
  </si>
  <si>
    <t>Plug #1 Top - 6800'</t>
  </si>
  <si>
    <t>6655'</t>
  </si>
  <si>
    <t>7106'</t>
  </si>
  <si>
    <t xml:space="preserve">ACTUAL 8280' TD </t>
  </si>
  <si>
    <t>MUD</t>
  </si>
  <si>
    <t>CAL. Cement TOP 2800'</t>
  </si>
  <si>
    <r>
      <t xml:space="preserve"> --- </t>
    </r>
    <r>
      <rPr>
        <b/>
        <i/>
        <u/>
        <sz val="16"/>
        <color rgb="FFFF0000"/>
        <rFont val="Calibri"/>
        <scheme val="minor"/>
      </rPr>
      <t>CAPPED</t>
    </r>
  </si>
  <si>
    <t>NP</t>
  </si>
  <si>
    <t>OBSERVED FORMATION TOP</t>
  </si>
  <si>
    <t>Rig Rel @ 1800 hrs 1/23/13</t>
  </si>
  <si>
    <t>Plug #1 TOP - 6206'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</si>
</sst>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4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i/>
      <sz val="13"/>
      <color indexed="8"/>
      <name val="Arial"/>
      <family val="2"/>
    </font>
    <font>
      <sz val="13"/>
      <color indexed="8"/>
      <name val="Arial"/>
      <family val="2"/>
    </font>
    <font>
      <b/>
      <i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i/>
      <sz val="12"/>
      <color indexed="10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1"/>
      <color rgb="FF006100"/>
      <name val="Calibri"/>
      <family val="2"/>
      <scheme val="minor"/>
    </font>
    <font>
      <sz val="12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indexed="8"/>
      <name val="Arial"/>
      <family val="2"/>
    </font>
    <font>
      <u/>
      <sz val="12"/>
      <color indexed="8"/>
      <name val="Arial"/>
      <family val="2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b/>
      <sz val="18"/>
      <color rgb="FF0000FF"/>
      <name val="Calibri"/>
      <scheme val="minor"/>
    </font>
    <font>
      <b/>
      <sz val="11"/>
      <color rgb="FF008000"/>
      <name val="Calibri"/>
      <scheme val="minor"/>
    </font>
    <font>
      <sz val="11"/>
      <color rgb="FF008000"/>
      <name val="Calibri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4"/>
      <color rgb="FF000000"/>
      <name val="Calibri"/>
      <scheme val="minor"/>
    </font>
    <font>
      <b/>
      <sz val="14"/>
      <color rgb="FFE26B0A"/>
      <name val="Calibri"/>
      <scheme val="minor"/>
    </font>
    <font>
      <sz val="14"/>
      <color rgb="FF000000"/>
      <name val="Calibri"/>
      <scheme val="minor"/>
    </font>
    <font>
      <b/>
      <sz val="12"/>
      <color rgb="FFE26B0A"/>
      <name val="Calibri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2"/>
      <color rgb="FF974706"/>
      <name val="Calibri"/>
      <scheme val="minor"/>
    </font>
    <font>
      <b/>
      <sz val="10"/>
      <color rgb="FF000000"/>
      <name val="Calibri"/>
      <scheme val="minor"/>
    </font>
    <font>
      <b/>
      <sz val="12"/>
      <color rgb="FFFF0000"/>
      <name val="Calibri"/>
      <scheme val="minor"/>
    </font>
    <font>
      <b/>
      <i/>
      <u/>
      <sz val="16"/>
      <color rgb="FF000000"/>
      <name val="Calibri"/>
      <scheme val="minor"/>
    </font>
    <font>
      <b/>
      <i/>
      <u/>
      <sz val="16"/>
      <color rgb="FFFF0000"/>
      <name val="Calibri"/>
      <scheme val="minor"/>
    </font>
    <font>
      <b/>
      <sz val="12"/>
      <color rgb="FF008000"/>
      <name val="Calibri"/>
      <scheme val="minor"/>
    </font>
    <font>
      <u/>
      <sz val="11"/>
      <color theme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 diagonalUp="1">
      <left/>
      <right style="medium">
        <color auto="1"/>
      </right>
      <top/>
      <bottom style="medium">
        <color auto="1"/>
      </bottom>
      <diagonal style="medium">
        <color auto="1"/>
      </diagonal>
    </border>
    <border diagonalUp="1">
      <left/>
      <right/>
      <top/>
      <bottom style="medium">
        <color auto="1"/>
      </bottom>
      <diagonal style="medium">
        <color auto="1"/>
      </diagonal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/>
      <right/>
      <top style="thick">
        <color auto="1"/>
      </top>
      <bottom/>
      <diagonal/>
    </border>
  </borders>
  <cellStyleXfs count="4">
    <xf numFmtId="0" fontId="0" fillId="0" borderId="0"/>
    <xf numFmtId="0" fontId="11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43" fillId="0" borderId="0" applyNumberFormat="0" applyFill="0" applyBorder="0" applyAlignment="0" applyProtection="0"/>
  </cellStyleXfs>
  <cellXfs count="201">
    <xf numFmtId="0" fontId="0" fillId="0" borderId="0" xfId="0"/>
    <xf numFmtId="0" fontId="2" fillId="0" borderId="2" xfId="0" applyFont="1" applyBorder="1" applyAlignment="1">
      <alignment horizontal="right"/>
    </xf>
    <xf numFmtId="0" fontId="6" fillId="0" borderId="3" xfId="0" applyFont="1" applyBorder="1" applyAlignment="1" applyProtection="1">
      <protection locked="0"/>
    </xf>
    <xf numFmtId="0" fontId="7" fillId="0" borderId="4" xfId="0" applyFont="1" applyBorder="1"/>
    <xf numFmtId="0" fontId="2" fillId="0" borderId="5" xfId="0" applyFont="1" applyBorder="1" applyAlignment="1">
      <alignment horizontal="right"/>
    </xf>
    <xf numFmtId="0" fontId="7" fillId="0" borderId="0" xfId="0" applyFont="1" applyBorder="1" applyAlignment="1" applyProtection="1">
      <protection locked="0"/>
    </xf>
    <xf numFmtId="0" fontId="7" fillId="0" borderId="6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7" fillId="0" borderId="1" xfId="0" applyFont="1" applyBorder="1"/>
    <xf numFmtId="0" fontId="7" fillId="0" borderId="8" xfId="0" applyFont="1" applyBorder="1"/>
    <xf numFmtId="0" fontId="7" fillId="0" borderId="3" xfId="0" applyFont="1" applyBorder="1"/>
    <xf numFmtId="0" fontId="2" fillId="0" borderId="3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1" fontId="7" fillId="0" borderId="0" xfId="0" applyNumberFormat="1" applyFont="1" applyBorder="1" applyAlignment="1">
      <alignment horizontal="right"/>
    </xf>
    <xf numFmtId="1" fontId="7" fillId="0" borderId="0" xfId="0" applyNumberFormat="1" applyFont="1" applyBorder="1"/>
    <xf numFmtId="0" fontId="7" fillId="0" borderId="0" xfId="0" applyFont="1"/>
    <xf numFmtId="0" fontId="2" fillId="0" borderId="2" xfId="0" applyFont="1" applyBorder="1" applyAlignment="1" applyProtection="1">
      <alignment horizontal="right"/>
      <protection locked="0"/>
    </xf>
    <xf numFmtId="0" fontId="2" fillId="0" borderId="3" xfId="0" applyFont="1" applyBorder="1" applyAlignment="1">
      <alignment horizontal="centerContinuous"/>
    </xf>
    <xf numFmtId="0" fontId="2" fillId="0" borderId="3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2" fillId="0" borderId="7" xfId="0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Continuous"/>
      <protection locked="0"/>
    </xf>
    <xf numFmtId="0" fontId="7" fillId="0" borderId="0" xfId="0" applyFont="1" applyAlignment="1">
      <alignment horizontal="centerContinuous"/>
    </xf>
    <xf numFmtId="0" fontId="7" fillId="0" borderId="2" xfId="0" applyFont="1" applyBorder="1"/>
    <xf numFmtId="0" fontId="8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10" fillId="2" borderId="9" xfId="0" applyFont="1" applyFill="1" applyBorder="1" applyAlignment="1">
      <alignment horizontal="center"/>
    </xf>
    <xf numFmtId="0" fontId="6" fillId="0" borderId="0" xfId="0" applyFont="1" applyBorder="1" applyAlignment="1" applyProtection="1">
      <alignment horizontal="center"/>
      <protection locked="0"/>
    </xf>
    <xf numFmtId="0" fontId="7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 applyBorder="1" applyAlignment="1">
      <alignment horizontal="center"/>
    </xf>
    <xf numFmtId="0" fontId="7" fillId="0" borderId="11" xfId="0" applyFont="1" applyBorder="1" applyAlignment="1" applyProtection="1">
      <alignment horizontal="center"/>
      <protection locked="0"/>
    </xf>
    <xf numFmtId="0" fontId="0" fillId="0" borderId="6" xfId="0" applyBorder="1"/>
    <xf numFmtId="0" fontId="12" fillId="0" borderId="0" xfId="0" applyFont="1"/>
    <xf numFmtId="0" fontId="16" fillId="4" borderId="0" xfId="0" applyFont="1" applyFill="1"/>
    <xf numFmtId="0" fontId="15" fillId="0" borderId="0" xfId="0" applyFont="1"/>
    <xf numFmtId="1" fontId="15" fillId="0" borderId="0" xfId="0" applyNumberFormat="1" applyFont="1"/>
    <xf numFmtId="0" fontId="17" fillId="0" borderId="0" xfId="2" applyBorder="1" applyAlignment="1">
      <alignment horizontal="left"/>
    </xf>
    <xf numFmtId="0" fontId="18" fillId="0" borderId="0" xfId="0" applyFont="1"/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6" fillId="0" borderId="9" xfId="0" applyFont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left"/>
    </xf>
    <xf numFmtId="0" fontId="7" fillId="0" borderId="3" xfId="0" applyFont="1" applyBorder="1" applyAlignment="1" applyProtection="1">
      <alignment horizontal="left"/>
      <protection locked="0"/>
    </xf>
    <xf numFmtId="0" fontId="7" fillId="0" borderId="6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3" xfId="0" applyFont="1" applyFill="1" applyBorder="1" applyAlignment="1" applyProtection="1">
      <alignment horizontal="right"/>
      <protection locked="0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Border="1" applyAlignment="1" applyProtection="1">
      <alignment horizontal="right"/>
      <protection locked="0"/>
    </xf>
    <xf numFmtId="0" fontId="19" fillId="4" borderId="0" xfId="0" applyFont="1" applyFill="1" applyBorder="1"/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/>
    <xf numFmtId="0" fontId="2" fillId="4" borderId="6" xfId="0" applyFont="1" applyFill="1" applyBorder="1"/>
    <xf numFmtId="0" fontId="2" fillId="4" borderId="5" xfId="0" applyFont="1" applyFill="1" applyBorder="1" applyAlignment="1">
      <alignment horizontal="right"/>
    </xf>
    <xf numFmtId="1" fontId="7" fillId="4" borderId="0" xfId="0" applyNumberFormat="1" applyFont="1" applyFill="1" applyBorder="1"/>
    <xf numFmtId="0" fontId="7" fillId="4" borderId="0" xfId="0" applyFont="1" applyFill="1" applyBorder="1"/>
    <xf numFmtId="0" fontId="19" fillId="0" borderId="1" xfId="0" applyFont="1" applyBorder="1" applyAlignment="1">
      <alignment horizontal="left"/>
    </xf>
    <xf numFmtId="0" fontId="19" fillId="0" borderId="8" xfId="0" applyFont="1" applyBorder="1" applyAlignment="1">
      <alignment horizontal="left"/>
    </xf>
    <xf numFmtId="0" fontId="0" fillId="0" borderId="0" xfId="0" applyBorder="1"/>
    <xf numFmtId="0" fontId="0" fillId="0" borderId="0" xfId="0" applyFont="1" applyFill="1"/>
    <xf numFmtId="0" fontId="6" fillId="0" borderId="0" xfId="1" applyFont="1" applyFill="1" applyBorder="1" applyAlignment="1">
      <alignment horizontal="left"/>
    </xf>
    <xf numFmtId="0" fontId="6" fillId="0" borderId="6" xfId="1" applyFont="1" applyFill="1" applyBorder="1" applyAlignment="1">
      <alignment horizontal="left"/>
    </xf>
    <xf numFmtId="0" fontId="17" fillId="0" borderId="0" xfId="2"/>
    <xf numFmtId="0" fontId="7" fillId="0" borderId="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2" fillId="0" borderId="3" xfId="0" applyFont="1" applyBorder="1" applyAlignment="1"/>
    <xf numFmtId="0" fontId="2" fillId="0" borderId="4" xfId="0" applyFont="1" applyBorder="1" applyAlignment="1"/>
    <xf numFmtId="0" fontId="7" fillId="0" borderId="5" xfId="0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19" fillId="0" borderId="7" xfId="0" applyFont="1" applyBorder="1" applyAlignment="1">
      <alignment horizontal="left"/>
    </xf>
    <xf numFmtId="0" fontId="2" fillId="0" borderId="13" xfId="0" applyFont="1" applyBorder="1" applyAlignment="1"/>
    <xf numFmtId="0" fontId="2" fillId="0" borderId="24" xfId="0" applyFont="1" applyBorder="1" applyAlignment="1" applyProtection="1">
      <alignment horizontal="center"/>
      <protection locked="0"/>
    </xf>
    <xf numFmtId="1" fontId="7" fillId="0" borderId="20" xfId="0" applyNumberFormat="1" applyFont="1" applyBorder="1" applyAlignment="1" applyProtection="1">
      <alignment horizontal="right" vertical="center"/>
    </xf>
    <xf numFmtId="1" fontId="7" fillId="0" borderId="20" xfId="0" applyNumberFormat="1" applyFont="1" applyFill="1" applyBorder="1" applyAlignment="1" applyProtection="1">
      <alignment horizontal="right" vertical="center"/>
    </xf>
    <xf numFmtId="1" fontId="7" fillId="0" borderId="20" xfId="0" applyNumberFormat="1" applyFont="1" applyBorder="1" applyAlignment="1">
      <alignment horizontal="right" vertical="center"/>
    </xf>
    <xf numFmtId="0" fontId="19" fillId="0" borderId="26" xfId="0" applyFont="1" applyBorder="1" applyAlignment="1">
      <alignment horizontal="right"/>
    </xf>
    <xf numFmtId="0" fontId="2" fillId="0" borderId="27" xfId="0" applyFont="1" applyBorder="1" applyAlignment="1">
      <alignment horizontal="center"/>
    </xf>
    <xf numFmtId="1" fontId="7" fillId="0" borderId="14" xfId="0" applyNumberFormat="1" applyFont="1" applyBorder="1" applyAlignment="1">
      <alignment horizontal="right"/>
    </xf>
    <xf numFmtId="0" fontId="19" fillId="0" borderId="28" xfId="0" applyFont="1" applyBorder="1" applyAlignment="1">
      <alignment horizontal="right"/>
    </xf>
    <xf numFmtId="1" fontId="19" fillId="0" borderId="26" xfId="0" applyNumberFormat="1" applyFont="1" applyBorder="1" applyAlignment="1">
      <alignment horizontal="right"/>
    </xf>
    <xf numFmtId="0" fontId="17" fillId="0" borderId="0" xfId="2" applyBorder="1"/>
    <xf numFmtId="0" fontId="16" fillId="0" borderId="0" xfId="0" applyFont="1" applyAlignment="1">
      <alignment wrapText="1"/>
    </xf>
    <xf numFmtId="0" fontId="7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0" xfId="0" applyFont="1" applyBorder="1" applyAlignment="1" applyProtection="1">
      <alignment horizontal="left" wrapText="1"/>
      <protection locked="0"/>
    </xf>
    <xf numFmtId="0" fontId="7" fillId="0" borderId="6" xfId="0" applyFont="1" applyBorder="1" applyAlignment="1" applyProtection="1">
      <alignment horizontal="left" wrapText="1"/>
      <protection locked="0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25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16" fillId="0" borderId="0" xfId="0" applyFont="1" applyAlignment="1">
      <alignment horizontal="center" vertical="center"/>
    </xf>
    <xf numFmtId="0" fontId="13" fillId="0" borderId="0" xfId="0" applyFont="1"/>
    <xf numFmtId="0" fontId="31" fillId="0" borderId="1" xfId="0" applyFont="1" applyBorder="1" applyAlignment="1">
      <alignment horizontal="left"/>
    </xf>
    <xf numFmtId="0" fontId="31" fillId="0" borderId="1" xfId="0" applyFont="1" applyBorder="1" applyAlignment="1">
      <alignment horizontal="center"/>
    </xf>
    <xf numFmtId="0" fontId="32" fillId="0" borderId="0" xfId="0" applyFont="1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35" fillId="0" borderId="0" xfId="0" applyFont="1"/>
    <xf numFmtId="0" fontId="35" fillId="0" borderId="0" xfId="0" applyFont="1" applyAlignment="1">
      <alignment horizontal="left"/>
    </xf>
    <xf numFmtId="0" fontId="35" fillId="0" borderId="29" xfId="0" applyFont="1" applyBorder="1"/>
    <xf numFmtId="0" fontId="35" fillId="0" borderId="6" xfId="0" applyFont="1" applyBorder="1"/>
    <xf numFmtId="0" fontId="36" fillId="0" borderId="0" xfId="0" applyFont="1" applyAlignment="1">
      <alignment horizontal="left"/>
    </xf>
    <xf numFmtId="0" fontId="36" fillId="0" borderId="0" xfId="0" applyFont="1"/>
    <xf numFmtId="0" fontId="36" fillId="6" borderId="29" xfId="0" applyFont="1" applyFill="1" applyBorder="1" applyAlignment="1">
      <alignment horizontal="left"/>
    </xf>
    <xf numFmtId="0" fontId="36" fillId="0" borderId="6" xfId="0" applyFont="1" applyBorder="1"/>
    <xf numFmtId="0" fontId="36" fillId="0" borderId="0" xfId="0" applyFont="1" applyAlignment="1">
      <alignment horizontal="right"/>
    </xf>
    <xf numFmtId="0" fontId="36" fillId="6" borderId="6" xfId="0" applyFont="1" applyFill="1" applyBorder="1" applyAlignment="1">
      <alignment horizontal="left"/>
    </xf>
    <xf numFmtId="0" fontId="36" fillId="6" borderId="0" xfId="0" applyFont="1" applyFill="1" applyAlignment="1">
      <alignment horizontal="left"/>
    </xf>
    <xf numFmtId="0" fontId="37" fillId="0" borderId="0" xfId="0" applyFont="1"/>
    <xf numFmtId="0" fontId="36" fillId="6" borderId="6" xfId="0" applyFont="1" applyFill="1" applyBorder="1"/>
    <xf numFmtId="0" fontId="36" fillId="6" borderId="29" xfId="0" applyFont="1" applyFill="1" applyBorder="1"/>
    <xf numFmtId="0" fontId="36" fillId="6" borderId="0" xfId="0" applyFont="1" applyFill="1"/>
    <xf numFmtId="0" fontId="36" fillId="7" borderId="0" xfId="0" applyFont="1" applyFill="1"/>
    <xf numFmtId="0" fontId="33" fillId="0" borderId="0" xfId="0" applyFont="1" applyBorder="1"/>
    <xf numFmtId="0" fontId="35" fillId="0" borderId="0" xfId="0" applyFont="1" applyBorder="1"/>
    <xf numFmtId="0" fontId="36" fillId="0" borderId="0" xfId="0" applyFont="1" applyBorder="1"/>
    <xf numFmtId="0" fontId="36" fillId="6" borderId="0" xfId="0" applyFont="1" applyFill="1" applyBorder="1"/>
    <xf numFmtId="0" fontId="33" fillId="0" borderId="30" xfId="0" applyFont="1" applyBorder="1"/>
    <xf numFmtId="0" fontId="33" fillId="0" borderId="3" xfId="0" applyFont="1" applyBorder="1"/>
    <xf numFmtId="0" fontId="36" fillId="0" borderId="0" xfId="0" applyFont="1" applyFill="1"/>
    <xf numFmtId="0" fontId="36" fillId="5" borderId="0" xfId="0" applyFont="1" applyFill="1" applyBorder="1"/>
    <xf numFmtId="0" fontId="36" fillId="8" borderId="0" xfId="0" applyFont="1" applyFill="1" applyBorder="1"/>
    <xf numFmtId="0" fontId="36" fillId="6" borderId="31" xfId="0" applyFont="1" applyFill="1" applyBorder="1"/>
    <xf numFmtId="0" fontId="36" fillId="6" borderId="32" xfId="0" applyFont="1" applyFill="1" applyBorder="1"/>
    <xf numFmtId="0" fontId="36" fillId="8" borderId="31" xfId="0" applyFont="1" applyFill="1" applyBorder="1"/>
    <xf numFmtId="0" fontId="36" fillId="8" borderId="32" xfId="0" applyFont="1" applyFill="1" applyBorder="1"/>
    <xf numFmtId="0" fontId="38" fillId="8" borderId="31" xfId="0" applyFont="1" applyFill="1" applyBorder="1" applyAlignment="1">
      <alignment horizontal="left"/>
    </xf>
    <xf numFmtId="0" fontId="36" fillId="5" borderId="31" xfId="0" applyFont="1" applyFill="1" applyBorder="1"/>
    <xf numFmtId="0" fontId="36" fillId="5" borderId="32" xfId="0" applyFont="1" applyFill="1" applyBorder="1"/>
    <xf numFmtId="0" fontId="36" fillId="0" borderId="33" xfId="0" applyFont="1" applyFill="1" applyBorder="1"/>
    <xf numFmtId="0" fontId="35" fillId="0" borderId="5" xfId="0" applyFont="1" applyBorder="1"/>
    <xf numFmtId="0" fontId="36" fillId="8" borderId="5" xfId="0" applyFont="1" applyFill="1" applyBorder="1"/>
    <xf numFmtId="0" fontId="36" fillId="8" borderId="6" xfId="0" applyFont="1" applyFill="1" applyBorder="1"/>
    <xf numFmtId="0" fontId="36" fillId="6" borderId="5" xfId="0" applyFont="1" applyFill="1" applyBorder="1"/>
    <xf numFmtId="0" fontId="40" fillId="0" borderId="0" xfId="0" applyFont="1"/>
    <xf numFmtId="0" fontId="29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" fillId="0" borderId="0" xfId="0" applyFont="1"/>
    <xf numFmtId="14" fontId="29" fillId="0" borderId="0" xfId="0" applyNumberFormat="1" applyFont="1" applyAlignment="1">
      <alignment horizontal="center" vertical="center"/>
    </xf>
    <xf numFmtId="0" fontId="16" fillId="0" borderId="17" xfId="0" applyFont="1" applyBorder="1" applyAlignment="1">
      <alignment horizontal="left" wrapText="1"/>
    </xf>
    <xf numFmtId="0" fontId="16" fillId="0" borderId="18" xfId="0" applyFont="1" applyBorder="1" applyAlignment="1">
      <alignment horizontal="left" wrapText="1"/>
    </xf>
    <xf numFmtId="0" fontId="16" fillId="0" borderId="19" xfId="0" applyFont="1" applyBorder="1" applyAlignment="1">
      <alignment horizontal="left" wrapText="1"/>
    </xf>
    <xf numFmtId="0" fontId="16" fillId="0" borderId="20" xfId="0" applyFont="1" applyBorder="1" applyAlignment="1">
      <alignment horizontal="left" wrapText="1"/>
    </xf>
    <xf numFmtId="0" fontId="16" fillId="0" borderId="0" xfId="0" applyFont="1" applyBorder="1" applyAlignment="1">
      <alignment horizontal="left" wrapText="1"/>
    </xf>
    <xf numFmtId="0" fontId="16" fillId="0" borderId="14" xfId="0" applyFont="1" applyBorder="1" applyAlignment="1">
      <alignment horizontal="left" wrapText="1"/>
    </xf>
    <xf numFmtId="0" fontId="16" fillId="0" borderId="21" xfId="0" applyFont="1" applyBorder="1" applyAlignment="1">
      <alignment horizontal="left" wrapText="1"/>
    </xf>
    <xf numFmtId="0" fontId="16" fillId="0" borderId="22" xfId="0" applyFont="1" applyBorder="1" applyAlignment="1">
      <alignment horizontal="left" wrapText="1"/>
    </xf>
    <xf numFmtId="0" fontId="16" fillId="0" borderId="23" xfId="0" applyFont="1" applyBorder="1" applyAlignment="1">
      <alignment horizontal="left" wrapText="1"/>
    </xf>
    <xf numFmtId="0" fontId="2" fillId="0" borderId="2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1" fillId="0" borderId="15" xfId="0" applyFont="1" applyBorder="1" applyAlignment="1">
      <alignment vertical="top" wrapText="1"/>
    </xf>
    <xf numFmtId="0" fontId="13" fillId="0" borderId="16" xfId="0" applyFont="1" applyBorder="1" applyAlignment="1">
      <alignment vertical="top" wrapText="1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1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2" fillId="0" borderId="0" xfId="0" applyFont="1" applyAlignment="1"/>
    <xf numFmtId="0" fontId="20" fillId="0" borderId="0" xfId="0" applyFont="1" applyAlignment="1"/>
    <xf numFmtId="0" fontId="20" fillId="0" borderId="6" xfId="0" applyFont="1" applyBorder="1" applyAlignment="1"/>
    <xf numFmtId="0" fontId="7" fillId="0" borderId="6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7" fillId="0" borderId="3" xfId="0" applyFont="1" applyBorder="1" applyAlignment="1" applyProtection="1">
      <alignment horizontal="left" wrapText="1"/>
      <protection locked="0"/>
    </xf>
    <xf numFmtId="0" fontId="7" fillId="0" borderId="4" xfId="0" applyFont="1" applyBorder="1" applyAlignment="1" applyProtection="1">
      <alignment horizontal="left" wrapText="1"/>
      <protection locked="0"/>
    </xf>
    <xf numFmtId="0" fontId="7" fillId="0" borderId="0" xfId="0" applyFont="1" applyBorder="1" applyAlignment="1" applyProtection="1">
      <alignment horizontal="left" wrapText="1"/>
      <protection locked="0"/>
    </xf>
    <xf numFmtId="0" fontId="7" fillId="0" borderId="6" xfId="0" applyFont="1" applyBorder="1" applyAlignment="1" applyProtection="1">
      <alignment horizontal="left" wrapText="1"/>
      <protection locked="0"/>
    </xf>
    <xf numFmtId="0" fontId="14" fillId="4" borderId="0" xfId="0" applyFont="1" applyFill="1" applyBorder="1" applyAlignment="1" applyProtection="1">
      <alignment horizontal="left"/>
      <protection locked="0"/>
    </xf>
    <xf numFmtId="0" fontId="2" fillId="4" borderId="0" xfId="0" applyFont="1" applyFill="1" applyBorder="1" applyAlignment="1" applyProtection="1">
      <alignment horizontal="left"/>
      <protection locked="0"/>
    </xf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4" fillId="4" borderId="3" xfId="0" applyFont="1" applyFill="1" applyBorder="1" applyAlignment="1" applyProtection="1">
      <alignment horizontal="left"/>
      <protection locked="0"/>
    </xf>
    <xf numFmtId="164" fontId="2" fillId="4" borderId="3" xfId="0" applyNumberFormat="1" applyFont="1" applyFill="1" applyBorder="1" applyAlignment="1">
      <alignment horizontal="left"/>
    </xf>
    <xf numFmtId="1" fontId="22" fillId="4" borderId="0" xfId="0" applyNumberFormat="1" applyFont="1" applyFill="1" applyBorder="1" applyAlignment="1" applyProtection="1">
      <alignment horizontal="left"/>
      <protection locked="0"/>
    </xf>
    <xf numFmtId="0" fontId="16" fillId="0" borderId="0" xfId="0" applyFont="1" applyAlignment="1">
      <alignment horizontal="left" vertical="center"/>
    </xf>
  </cellXfs>
  <cellStyles count="4">
    <cellStyle name="Followed Hyperlink" xfId="3" builtinId="9" hidden="1"/>
    <cellStyle name="Good" xfId="1" builtinId="26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WBS - DVD'!$L$9</c:f>
              <c:strCache>
                <c:ptCount val="1"/>
                <c:pt idx="0">
                  <c:v>Days</c:v>
                </c:pt>
              </c:strCache>
            </c:strRef>
          </c:tx>
          <c:marker>
            <c:symbol val="none"/>
          </c:marker>
          <c:val>
            <c:numRef>
              <c:f>' WBS - DVD'!$L$10:$L$51</c:f>
              <c:numCache>
                <c:formatCode>General</c:formatCode>
                <c:ptCount val="42"/>
                <c:pt idx="0">
                  <c:v>-1.0</c:v>
                </c:pt>
                <c:pt idx="1">
                  <c:v>0.0</c:v>
                </c:pt>
                <c:pt idx="2">
                  <c:v>1.0</c:v>
                </c:pt>
                <c:pt idx="3">
                  <c:v>2.0</c:v>
                </c:pt>
                <c:pt idx="4">
                  <c:v>3.0</c:v>
                </c:pt>
                <c:pt idx="5">
                  <c:v>4.0</c:v>
                </c:pt>
                <c:pt idx="6">
                  <c:v>5.0</c:v>
                </c:pt>
                <c:pt idx="7">
                  <c:v>6.0</c:v>
                </c:pt>
                <c:pt idx="8">
                  <c:v>7.0</c:v>
                </c:pt>
                <c:pt idx="9">
                  <c:v>8.0</c:v>
                </c:pt>
                <c:pt idx="10">
                  <c:v>9.0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14.0</c:v>
                </c:pt>
                <c:pt idx="16">
                  <c:v>15.0</c:v>
                </c:pt>
                <c:pt idx="17">
                  <c:v>16.0</c:v>
                </c:pt>
                <c:pt idx="18">
                  <c:v>17.0</c:v>
                </c:pt>
                <c:pt idx="19">
                  <c:v>18.0</c:v>
                </c:pt>
                <c:pt idx="20">
                  <c:v>19.0</c:v>
                </c:pt>
                <c:pt idx="21">
                  <c:v>20.0</c:v>
                </c:pt>
                <c:pt idx="22">
                  <c:v>21.0</c:v>
                </c:pt>
                <c:pt idx="23">
                  <c:v>22.0</c:v>
                </c:pt>
                <c:pt idx="24">
                  <c:v>23.0</c:v>
                </c:pt>
                <c:pt idx="25">
                  <c:v>24.0</c:v>
                </c:pt>
                <c:pt idx="26">
                  <c:v>25.0</c:v>
                </c:pt>
                <c:pt idx="27">
                  <c:v>26.0</c:v>
                </c:pt>
                <c:pt idx="28">
                  <c:v>27.0</c:v>
                </c:pt>
                <c:pt idx="31">
                  <c:v>28.0</c:v>
                </c:pt>
                <c:pt idx="32">
                  <c:v>29.0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 WBS - DVD'!$M$9</c:f>
              <c:strCache>
                <c:ptCount val="1"/>
                <c:pt idx="0">
                  <c:v>Estimate</c:v>
                </c:pt>
              </c:strCache>
            </c:strRef>
          </c:tx>
          <c:marker>
            <c:symbol val="none"/>
          </c:marker>
          <c:val>
            <c:numRef>
              <c:f>' WBS - DVD'!$M$10:$M$51</c:f>
              <c:numCache>
                <c:formatCode>General</c:formatCode>
                <c:ptCount val="42"/>
                <c:pt idx="0">
                  <c:v>80.0</c:v>
                </c:pt>
                <c:pt idx="1">
                  <c:v>105.0</c:v>
                </c:pt>
                <c:pt idx="2">
                  <c:v>510.0</c:v>
                </c:pt>
                <c:pt idx="3">
                  <c:v>510.0</c:v>
                </c:pt>
                <c:pt idx="4">
                  <c:v>700.0</c:v>
                </c:pt>
                <c:pt idx="5">
                  <c:v>1750.0</c:v>
                </c:pt>
                <c:pt idx="6">
                  <c:v>3300.0</c:v>
                </c:pt>
                <c:pt idx="7">
                  <c:v>4500.0</c:v>
                </c:pt>
                <c:pt idx="8">
                  <c:v>5800.0</c:v>
                </c:pt>
                <c:pt idx="9">
                  <c:v>6400.0</c:v>
                </c:pt>
                <c:pt idx="10">
                  <c:v>6400.0</c:v>
                </c:pt>
                <c:pt idx="11">
                  <c:v>6400.0</c:v>
                </c:pt>
                <c:pt idx="12">
                  <c:v>6490.0</c:v>
                </c:pt>
                <c:pt idx="13">
                  <c:v>6749.0</c:v>
                </c:pt>
                <c:pt idx="14">
                  <c:v>6800.0</c:v>
                </c:pt>
                <c:pt idx="15">
                  <c:v>6860.0</c:v>
                </c:pt>
                <c:pt idx="16">
                  <c:v>6920.0</c:v>
                </c:pt>
                <c:pt idx="17">
                  <c:v>6980.0</c:v>
                </c:pt>
                <c:pt idx="18">
                  <c:v>7040.0</c:v>
                </c:pt>
                <c:pt idx="19">
                  <c:v>7130.0</c:v>
                </c:pt>
                <c:pt idx="20">
                  <c:v>7250.0</c:v>
                </c:pt>
                <c:pt idx="21">
                  <c:v>7500.0</c:v>
                </c:pt>
                <c:pt idx="22">
                  <c:v>7800.0</c:v>
                </c:pt>
                <c:pt idx="23">
                  <c:v>8100.0</c:v>
                </c:pt>
                <c:pt idx="24">
                  <c:v>8220.0</c:v>
                </c:pt>
                <c:pt idx="25">
                  <c:v>8220.0</c:v>
                </c:pt>
                <c:pt idx="26">
                  <c:v>8220.0</c:v>
                </c:pt>
                <c:pt idx="27">
                  <c:v>8220.0</c:v>
                </c:pt>
                <c:pt idx="29">
                  <c:v>0.0</c:v>
                </c:pt>
                <c:pt idx="32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 WBS - DVD'!$N$9</c:f>
              <c:strCache>
                <c:ptCount val="1"/>
                <c:pt idx="0">
                  <c:v>Actual</c:v>
                </c:pt>
              </c:strCache>
            </c:strRef>
          </c:tx>
          <c:marker>
            <c:symbol val="none"/>
          </c:marker>
          <c:val>
            <c:numRef>
              <c:f>' WBS - DVD'!$N$10:$N$51</c:f>
              <c:numCache>
                <c:formatCode>General</c:formatCode>
                <c:ptCount val="42"/>
                <c:pt idx="0">
                  <c:v>80.0</c:v>
                </c:pt>
                <c:pt idx="1">
                  <c:v>105.0</c:v>
                </c:pt>
                <c:pt idx="2">
                  <c:v>550.0</c:v>
                </c:pt>
                <c:pt idx="3">
                  <c:v>550.0</c:v>
                </c:pt>
                <c:pt idx="4">
                  <c:v>550.0</c:v>
                </c:pt>
                <c:pt idx="5">
                  <c:v>555.0</c:v>
                </c:pt>
                <c:pt idx="6">
                  <c:v>2750.0</c:v>
                </c:pt>
                <c:pt idx="7">
                  <c:v>4080.0</c:v>
                </c:pt>
                <c:pt idx="8">
                  <c:v>5306.0</c:v>
                </c:pt>
                <c:pt idx="9">
                  <c:v>5418.0</c:v>
                </c:pt>
                <c:pt idx="10">
                  <c:v>5755.0</c:v>
                </c:pt>
                <c:pt idx="11">
                  <c:v>5755.0</c:v>
                </c:pt>
                <c:pt idx="12">
                  <c:v>5778.0</c:v>
                </c:pt>
                <c:pt idx="13">
                  <c:v>5945.0</c:v>
                </c:pt>
                <c:pt idx="14">
                  <c:v>6345.0</c:v>
                </c:pt>
                <c:pt idx="15">
                  <c:v>6385.0</c:v>
                </c:pt>
                <c:pt idx="16">
                  <c:v>6385.0</c:v>
                </c:pt>
                <c:pt idx="17">
                  <c:v>6385.0</c:v>
                </c:pt>
                <c:pt idx="18">
                  <c:v>6385.0</c:v>
                </c:pt>
                <c:pt idx="19">
                  <c:v>6655.0</c:v>
                </c:pt>
                <c:pt idx="20">
                  <c:v>6745.0</c:v>
                </c:pt>
                <c:pt idx="21">
                  <c:v>6866.0</c:v>
                </c:pt>
                <c:pt idx="22">
                  <c:v>6986.0</c:v>
                </c:pt>
                <c:pt idx="23">
                  <c:v>6986.0</c:v>
                </c:pt>
                <c:pt idx="24">
                  <c:v>7106.0</c:v>
                </c:pt>
                <c:pt idx="25">
                  <c:v>7375.0</c:v>
                </c:pt>
                <c:pt idx="26">
                  <c:v>7758.0</c:v>
                </c:pt>
                <c:pt idx="27">
                  <c:v>8250.0</c:v>
                </c:pt>
                <c:pt idx="28">
                  <c:v>8280.0</c:v>
                </c:pt>
                <c:pt idx="29">
                  <c:v>6250.0</c:v>
                </c:pt>
                <c:pt idx="30">
                  <c:v>6206.0</c:v>
                </c:pt>
                <c:pt idx="31">
                  <c:v>6206.0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4737608"/>
        <c:axId val="2105511304"/>
      </c:lineChart>
      <c:dateAx>
        <c:axId val="2104737608"/>
        <c:scaling>
          <c:orientation val="minMax"/>
        </c:scaling>
        <c:delete val="0"/>
        <c:axPos val="b"/>
        <c:majorTickMark val="cross"/>
        <c:minorTickMark val="cross"/>
        <c:tickLblPos val="nextTo"/>
        <c:crossAx val="2105511304"/>
        <c:crosses val="max"/>
        <c:auto val="0"/>
        <c:lblOffset val="100"/>
        <c:baseTimeUnit val="days"/>
        <c:majorUnit val="2.0"/>
      </c:dateAx>
      <c:valAx>
        <c:axId val="2105511304"/>
        <c:scaling>
          <c:orientation val="maxMin"/>
          <c:min val="0.0"/>
        </c:scaling>
        <c:delete val="0"/>
        <c:axPos val="l"/>
        <c:majorGridlines>
          <c:spPr>
            <a:ln>
              <a:solidFill>
                <a:schemeClr val="tx1">
                  <a:alpha val="77000"/>
                </a:schemeClr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>
            <a:solidFill>
              <a:schemeClr val="tx1">
                <a:alpha val="0"/>
              </a:schemeClr>
            </a:solidFill>
          </a:ln>
        </c:spPr>
        <c:crossAx val="2104737608"/>
        <c:crosses val="autoZero"/>
        <c:crossBetween val="between"/>
        <c:majorUnit val="500.0"/>
        <c:minorUnit val="100.0"/>
      </c:valAx>
      <c:spPr>
        <a:ln w="9525" cmpd="sng"/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495300</xdr:colOff>
      <xdr:row>3</xdr:row>
      <xdr:rowOff>12700</xdr:rowOff>
    </xdr:from>
    <xdr:to>
      <xdr:col>25</xdr:col>
      <xdr:colOff>203200</xdr:colOff>
      <xdr:row>43</xdr:row>
      <xdr:rowOff>50800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64"/>
  <sheetViews>
    <sheetView workbookViewId="0">
      <selection activeCell="A42" sqref="A42"/>
    </sheetView>
  </sheetViews>
  <sheetFormatPr baseColWidth="10" defaultColWidth="8.83203125" defaultRowHeight="14" x14ac:dyDescent="0"/>
  <cols>
    <col min="1" max="1" width="45.33203125" customWidth="1"/>
    <col min="2" max="2" width="15.5" customWidth="1"/>
    <col min="4" max="4" width="15" customWidth="1"/>
    <col min="5" max="5" width="11.33203125" customWidth="1"/>
    <col min="6" max="6" width="10.5" customWidth="1"/>
    <col min="10" max="10" width="10" customWidth="1"/>
    <col min="11" max="11" width="18" customWidth="1"/>
    <col min="15" max="15" width="19.5" customWidth="1"/>
    <col min="16" max="16" width="22.83203125" style="33" customWidth="1"/>
    <col min="17" max="17" width="23.33203125" style="33" customWidth="1"/>
    <col min="19" max="19" width="9.1640625" customWidth="1"/>
  </cols>
  <sheetData>
    <row r="1" spans="1:17" ht="16">
      <c r="A1" s="195" t="s">
        <v>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7" ht="16" thickBot="1">
      <c r="A2" s="193" t="s">
        <v>1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7" ht="15">
      <c r="A3" s="1" t="s">
        <v>2</v>
      </c>
      <c r="B3" s="2"/>
      <c r="C3" s="197" t="s">
        <v>87</v>
      </c>
      <c r="D3" s="197"/>
      <c r="E3" s="197"/>
      <c r="F3" s="197"/>
      <c r="G3" s="197"/>
      <c r="H3" s="53" t="s">
        <v>3</v>
      </c>
      <c r="I3" s="198">
        <f ca="1">TODAY()</f>
        <v>41627</v>
      </c>
      <c r="J3" s="198"/>
      <c r="K3" s="59"/>
    </row>
    <row r="4" spans="1:17" ht="15">
      <c r="A4" s="4"/>
      <c r="B4" s="5"/>
      <c r="C4" s="189"/>
      <c r="D4" s="189"/>
      <c r="E4" s="189"/>
      <c r="F4" s="189"/>
      <c r="G4" s="189"/>
      <c r="H4" s="54" t="s">
        <v>5</v>
      </c>
      <c r="I4" s="199"/>
      <c r="J4" s="199"/>
      <c r="K4" s="60"/>
    </row>
    <row r="5" spans="1:17" ht="15">
      <c r="A5" s="4" t="s">
        <v>37</v>
      </c>
      <c r="B5" s="5"/>
      <c r="C5" s="189" t="s">
        <v>86</v>
      </c>
      <c r="D5" s="189"/>
      <c r="E5" s="189"/>
      <c r="F5" s="189"/>
      <c r="G5" s="189"/>
      <c r="H5" s="55" t="s">
        <v>6</v>
      </c>
      <c r="I5" s="190" t="s">
        <v>7</v>
      </c>
      <c r="J5" s="190"/>
      <c r="K5" s="60"/>
    </row>
    <row r="6" spans="1:17" ht="15">
      <c r="A6" s="4"/>
      <c r="B6" s="5"/>
      <c r="C6" s="35"/>
      <c r="D6" s="35"/>
      <c r="E6" s="35"/>
      <c r="F6" s="35"/>
      <c r="G6" s="35"/>
      <c r="H6" s="7"/>
      <c r="I6" s="7"/>
      <c r="J6" s="7"/>
      <c r="K6" s="6"/>
    </row>
    <row r="7" spans="1:17" ht="15">
      <c r="A7" s="4" t="s">
        <v>4</v>
      </c>
      <c r="B7" s="7"/>
      <c r="C7" s="7"/>
      <c r="D7" s="7"/>
      <c r="E7" s="191" t="s">
        <v>34</v>
      </c>
      <c r="F7" s="192"/>
      <c r="G7" s="191" t="s">
        <v>35</v>
      </c>
      <c r="H7" s="192"/>
      <c r="I7" s="191" t="s">
        <v>36</v>
      </c>
      <c r="J7" s="192"/>
      <c r="K7" s="6"/>
    </row>
    <row r="8" spans="1:17" s="32" customFormat="1" ht="15">
      <c r="B8" s="29" t="s">
        <v>31</v>
      </c>
      <c r="C8" s="29" t="s">
        <v>48</v>
      </c>
      <c r="D8" s="29" t="s">
        <v>32</v>
      </c>
      <c r="E8" s="29" t="s">
        <v>64</v>
      </c>
      <c r="F8" s="29" t="s">
        <v>38</v>
      </c>
      <c r="G8" s="29" t="s">
        <v>33</v>
      </c>
      <c r="H8" s="29" t="s">
        <v>38</v>
      </c>
      <c r="I8" s="29" t="s">
        <v>64</v>
      </c>
      <c r="J8" s="29" t="s">
        <v>38</v>
      </c>
      <c r="K8" s="27"/>
      <c r="P8" s="34"/>
      <c r="Q8" s="34"/>
    </row>
    <row r="9" spans="1:17" s="32" customFormat="1" ht="15.75" customHeight="1">
      <c r="A9" s="169"/>
      <c r="B9" s="37">
        <v>26</v>
      </c>
      <c r="C9" s="47">
        <v>4</v>
      </c>
      <c r="D9" s="47">
        <v>54</v>
      </c>
      <c r="E9" s="47">
        <v>650</v>
      </c>
      <c r="F9" s="47">
        <v>650</v>
      </c>
      <c r="G9" s="47"/>
      <c r="H9" s="31"/>
      <c r="I9" s="31"/>
      <c r="J9" s="31"/>
      <c r="K9" s="27"/>
      <c r="P9" s="34"/>
      <c r="Q9" s="34"/>
    </row>
    <row r="10" spans="1:17" ht="15.75" customHeight="1">
      <c r="A10" s="170"/>
      <c r="B10" s="14"/>
      <c r="C10" s="30"/>
      <c r="D10" s="30"/>
      <c r="E10" s="35"/>
      <c r="F10" s="35"/>
      <c r="G10" s="30"/>
      <c r="I10" s="89"/>
      <c r="J10" s="89"/>
      <c r="K10" s="6"/>
    </row>
    <row r="11" spans="1:17" ht="15">
      <c r="A11" s="4" t="s">
        <v>8</v>
      </c>
      <c r="B11" s="57" t="s">
        <v>9</v>
      </c>
      <c r="C11" s="58">
        <v>4412</v>
      </c>
      <c r="D11" s="57" t="s">
        <v>44</v>
      </c>
      <c r="E11" s="56">
        <f>C11+25</f>
        <v>4437</v>
      </c>
      <c r="H11" s="89"/>
      <c r="I11" s="89"/>
      <c r="J11" s="89"/>
      <c r="K11" s="6"/>
      <c r="P11"/>
      <c r="Q11"/>
    </row>
    <row r="12" spans="1:17" ht="18" customHeight="1">
      <c r="A12" s="4" t="s">
        <v>11</v>
      </c>
      <c r="B12" s="7">
        <v>1000</v>
      </c>
      <c r="C12" s="8"/>
      <c r="D12" s="7"/>
      <c r="E12" s="7" t="s">
        <v>10</v>
      </c>
      <c r="F12" s="7"/>
      <c r="G12" s="157" t="s">
        <v>88</v>
      </c>
      <c r="H12" s="158"/>
      <c r="I12" s="158"/>
      <c r="J12" s="159"/>
      <c r="K12" s="6"/>
      <c r="P12"/>
      <c r="Q12"/>
    </row>
    <row r="13" spans="1:17" ht="15">
      <c r="A13" s="61" t="s">
        <v>82</v>
      </c>
      <c r="B13" s="62">
        <v>-3795</v>
      </c>
      <c r="C13" s="7"/>
      <c r="D13" s="7"/>
      <c r="E13" s="7"/>
      <c r="F13" s="7"/>
      <c r="G13" s="160"/>
      <c r="H13" s="161"/>
      <c r="I13" s="161"/>
      <c r="J13" s="162"/>
      <c r="K13" s="6"/>
      <c r="P13"/>
      <c r="Q13"/>
    </row>
    <row r="14" spans="1:17" ht="15">
      <c r="A14" s="61" t="s">
        <v>13</v>
      </c>
      <c r="B14" s="62" t="s">
        <v>90</v>
      </c>
      <c r="C14" s="7"/>
      <c r="D14" s="7"/>
      <c r="E14" s="7"/>
      <c r="F14" s="7"/>
      <c r="G14" s="160"/>
      <c r="H14" s="161"/>
      <c r="I14" s="161"/>
      <c r="J14" s="162"/>
      <c r="K14" s="6"/>
      <c r="P14"/>
      <c r="Q14"/>
    </row>
    <row r="15" spans="1:17" ht="15">
      <c r="A15" s="61" t="s">
        <v>12</v>
      </c>
      <c r="B15" s="63" t="s">
        <v>69</v>
      </c>
      <c r="C15" s="7"/>
      <c r="D15" s="7"/>
      <c r="E15" s="7"/>
      <c r="F15" s="7"/>
      <c r="G15" s="163"/>
      <c r="H15" s="164"/>
      <c r="I15" s="164"/>
      <c r="J15" s="165"/>
      <c r="K15" s="6"/>
      <c r="P15"/>
      <c r="Q15"/>
    </row>
    <row r="16" spans="1:17" ht="16" thickBot="1">
      <c r="A16" s="9"/>
      <c r="B16" s="10"/>
      <c r="C16" s="175"/>
      <c r="D16" s="176"/>
      <c r="E16" s="10"/>
      <c r="F16" s="10"/>
      <c r="G16" s="10"/>
      <c r="H16" s="10"/>
      <c r="I16" s="10"/>
      <c r="J16" s="10"/>
      <c r="K16" s="11"/>
      <c r="P16"/>
      <c r="Q16"/>
    </row>
    <row r="17" spans="1:17" ht="16" thickBot="1">
      <c r="A17" s="7"/>
      <c r="B17" s="166" t="s">
        <v>93</v>
      </c>
      <c r="C17" s="167"/>
      <c r="D17" s="168"/>
      <c r="E17" s="78"/>
      <c r="F17" s="78"/>
      <c r="G17" s="78"/>
      <c r="H17" s="78"/>
      <c r="I17" s="166" t="s">
        <v>92</v>
      </c>
      <c r="J17" s="167"/>
      <c r="K17" s="168"/>
      <c r="P17"/>
      <c r="Q17"/>
    </row>
    <row r="18" spans="1:17" ht="15">
      <c r="A18" s="20" t="s">
        <v>67</v>
      </c>
      <c r="B18" s="79" t="s">
        <v>39</v>
      </c>
      <c r="C18" s="20" t="s">
        <v>40</v>
      </c>
      <c r="D18" s="84" t="s">
        <v>43</v>
      </c>
      <c r="E18" s="73" t="s">
        <v>14</v>
      </c>
      <c r="G18" s="13"/>
      <c r="H18" s="13"/>
      <c r="I18" s="79" t="s">
        <v>39</v>
      </c>
      <c r="J18" s="84" t="s">
        <v>43</v>
      </c>
      <c r="K18" s="74"/>
      <c r="P18"/>
      <c r="Q18"/>
    </row>
    <row r="19" spans="1:17" ht="15">
      <c r="A19" s="75" t="s">
        <v>15</v>
      </c>
      <c r="B19" s="80"/>
      <c r="C19" s="15">
        <f t="shared" ref="C19:C36" si="0">$E$11-D19</f>
        <v>4188</v>
      </c>
      <c r="D19" s="85">
        <f>J19+50</f>
        <v>249</v>
      </c>
      <c r="E19" s="45"/>
      <c r="I19" s="80">
        <v>4072</v>
      </c>
      <c r="J19" s="85">
        <f>4271-I19</f>
        <v>199</v>
      </c>
      <c r="K19" s="46"/>
      <c r="P19"/>
      <c r="Q19"/>
    </row>
    <row r="20" spans="1:17" ht="15">
      <c r="A20" s="75" t="s">
        <v>41</v>
      </c>
      <c r="B20" s="80"/>
      <c r="C20" s="15">
        <f t="shared" si="0"/>
        <v>4512</v>
      </c>
      <c r="D20" s="85">
        <f t="shared" ref="D20:D36" si="1">J20+50</f>
        <v>-75</v>
      </c>
      <c r="E20" s="45"/>
      <c r="I20" s="80">
        <v>4396</v>
      </c>
      <c r="J20" s="85">
        <f t="shared" ref="J20:J36" si="2">4271-I20</f>
        <v>-125</v>
      </c>
      <c r="K20" s="46"/>
      <c r="P20"/>
      <c r="Q20"/>
    </row>
    <row r="21" spans="1:17" ht="15">
      <c r="A21" s="75" t="s">
        <v>42</v>
      </c>
      <c r="B21" s="80"/>
      <c r="C21" s="15">
        <f t="shared" si="0"/>
        <v>4654</v>
      </c>
      <c r="D21" s="85">
        <f t="shared" si="1"/>
        <v>-217</v>
      </c>
      <c r="E21" s="45"/>
      <c r="I21" s="80">
        <v>4538</v>
      </c>
      <c r="J21" s="85">
        <f t="shared" si="2"/>
        <v>-267</v>
      </c>
      <c r="K21" s="46"/>
      <c r="P21"/>
      <c r="Q21"/>
    </row>
    <row r="22" spans="1:17" ht="15">
      <c r="A22" s="75" t="s">
        <v>50</v>
      </c>
      <c r="B22" s="80"/>
      <c r="C22" s="15">
        <f t="shared" si="0"/>
        <v>4968</v>
      </c>
      <c r="D22" s="85">
        <f t="shared" si="1"/>
        <v>-531</v>
      </c>
      <c r="E22" s="71" t="s">
        <v>68</v>
      </c>
      <c r="I22" s="80">
        <v>4852</v>
      </c>
      <c r="J22" s="85">
        <f t="shared" si="2"/>
        <v>-581</v>
      </c>
      <c r="K22" s="46"/>
      <c r="P22"/>
      <c r="Q22"/>
    </row>
    <row r="23" spans="1:17" ht="15">
      <c r="A23" s="75" t="s">
        <v>51</v>
      </c>
      <c r="B23" s="80"/>
      <c r="C23" s="15">
        <f t="shared" si="0"/>
        <v>5053</v>
      </c>
      <c r="D23" s="85">
        <f t="shared" si="1"/>
        <v>-616</v>
      </c>
      <c r="E23" s="71" t="s">
        <v>60</v>
      </c>
      <c r="I23" s="80">
        <v>4937</v>
      </c>
      <c r="J23" s="85">
        <f t="shared" si="2"/>
        <v>-666</v>
      </c>
      <c r="K23" s="72"/>
      <c r="P23"/>
      <c r="Q23"/>
    </row>
    <row r="24" spans="1:17" ht="15">
      <c r="A24" s="75" t="s">
        <v>17</v>
      </c>
      <c r="B24" s="80"/>
      <c r="C24" s="15">
        <f t="shared" si="0"/>
        <v>5468</v>
      </c>
      <c r="D24" s="85">
        <v>-1031</v>
      </c>
      <c r="E24" s="71"/>
      <c r="I24" s="80">
        <v>4349</v>
      </c>
      <c r="J24" s="85">
        <f t="shared" si="2"/>
        <v>-78</v>
      </c>
      <c r="K24" s="72"/>
      <c r="O24" s="66"/>
      <c r="P24" s="66"/>
      <c r="Q24"/>
    </row>
    <row r="25" spans="1:17" ht="15">
      <c r="A25" s="75" t="s">
        <v>52</v>
      </c>
      <c r="B25" s="80"/>
      <c r="C25" s="15">
        <f t="shared" si="0"/>
        <v>5804</v>
      </c>
      <c r="D25" s="85">
        <f t="shared" si="1"/>
        <v>-1367</v>
      </c>
      <c r="E25" s="71" t="s">
        <v>59</v>
      </c>
      <c r="I25" s="80">
        <v>5688</v>
      </c>
      <c r="J25" s="85">
        <f t="shared" si="2"/>
        <v>-1417</v>
      </c>
      <c r="K25" s="72"/>
      <c r="O25" s="66"/>
      <c r="P25" s="66"/>
      <c r="Q25"/>
    </row>
    <row r="26" spans="1:17" ht="15">
      <c r="A26" s="75" t="s">
        <v>53</v>
      </c>
      <c r="B26" s="80"/>
      <c r="C26" s="15">
        <f t="shared" si="0"/>
        <v>6200</v>
      </c>
      <c r="D26" s="85">
        <v>-1763</v>
      </c>
      <c r="E26" s="71" t="s">
        <v>91</v>
      </c>
      <c r="I26" s="80"/>
      <c r="J26" s="85"/>
      <c r="K26" s="72"/>
      <c r="O26" s="66"/>
      <c r="P26" s="66"/>
      <c r="Q26"/>
    </row>
    <row r="27" spans="1:17" ht="15">
      <c r="A27" s="75" t="s">
        <v>54</v>
      </c>
      <c r="B27" s="80"/>
      <c r="C27" s="15">
        <f t="shared" si="0"/>
        <v>6387</v>
      </c>
      <c r="D27" s="85">
        <f t="shared" si="1"/>
        <v>-1950</v>
      </c>
      <c r="E27" s="71"/>
      <c r="I27" s="80">
        <v>6271</v>
      </c>
      <c r="J27" s="85">
        <f t="shared" si="2"/>
        <v>-2000</v>
      </c>
      <c r="K27" s="72"/>
      <c r="P27"/>
      <c r="Q27"/>
    </row>
    <row r="28" spans="1:17" s="67" customFormat="1" ht="15">
      <c r="A28" s="76" t="s">
        <v>55</v>
      </c>
      <c r="B28" s="80"/>
      <c r="C28" s="15">
        <f t="shared" si="0"/>
        <v>6427</v>
      </c>
      <c r="D28" s="85">
        <f t="shared" si="1"/>
        <v>-1990</v>
      </c>
      <c r="E28" s="71" t="s">
        <v>61</v>
      </c>
      <c r="I28" s="81">
        <v>6311</v>
      </c>
      <c r="J28" s="85">
        <f t="shared" si="2"/>
        <v>-2040</v>
      </c>
      <c r="K28" s="69"/>
      <c r="O28" s="67" t="s">
        <v>10</v>
      </c>
    </row>
    <row r="29" spans="1:17" ht="15">
      <c r="A29" s="75" t="s">
        <v>56</v>
      </c>
      <c r="B29" s="80"/>
      <c r="C29" s="15">
        <f t="shared" si="0"/>
        <v>6534</v>
      </c>
      <c r="D29" s="85">
        <f t="shared" si="1"/>
        <v>-2097</v>
      </c>
      <c r="E29" s="71" t="s">
        <v>60</v>
      </c>
      <c r="I29" s="80">
        <v>6418</v>
      </c>
      <c r="J29" s="85">
        <f t="shared" si="2"/>
        <v>-2147</v>
      </c>
      <c r="K29" s="72"/>
      <c r="P29"/>
      <c r="Q29"/>
    </row>
    <row r="30" spans="1:17" ht="15">
      <c r="A30" s="75" t="s">
        <v>57</v>
      </c>
      <c r="B30" s="80"/>
      <c r="C30" s="15">
        <f t="shared" si="0"/>
        <v>6595</v>
      </c>
      <c r="D30" s="85">
        <f t="shared" si="1"/>
        <v>-2158</v>
      </c>
      <c r="E30" s="71"/>
      <c r="I30" s="80">
        <v>6479</v>
      </c>
      <c r="J30" s="85">
        <f t="shared" si="2"/>
        <v>-2208</v>
      </c>
      <c r="K30" s="72"/>
      <c r="P30"/>
      <c r="Q30"/>
    </row>
    <row r="31" spans="1:17" ht="15">
      <c r="A31" s="75" t="s">
        <v>58</v>
      </c>
      <c r="B31" s="80"/>
      <c r="C31" s="15">
        <f>$E$11-D31</f>
        <v>6754</v>
      </c>
      <c r="D31" s="85">
        <f t="shared" si="1"/>
        <v>-2317</v>
      </c>
      <c r="E31" s="71" t="s">
        <v>16</v>
      </c>
      <c r="I31" s="80">
        <v>6638</v>
      </c>
      <c r="J31" s="85">
        <f t="shared" si="2"/>
        <v>-2367</v>
      </c>
      <c r="K31" s="72"/>
      <c r="P31"/>
      <c r="Q31"/>
    </row>
    <row r="32" spans="1:17" ht="15">
      <c r="A32" s="75" t="s">
        <v>66</v>
      </c>
      <c r="B32" s="80"/>
      <c r="C32" s="15">
        <f t="shared" si="0"/>
        <v>6859</v>
      </c>
      <c r="D32" s="85">
        <f t="shared" si="1"/>
        <v>-2422</v>
      </c>
      <c r="E32" s="71" t="s">
        <v>16</v>
      </c>
      <c r="I32" s="80">
        <v>6743</v>
      </c>
      <c r="J32" s="85">
        <f t="shared" si="2"/>
        <v>-2472</v>
      </c>
      <c r="K32" s="72"/>
      <c r="P32"/>
      <c r="Q32"/>
    </row>
    <row r="33" spans="1:17" ht="15">
      <c r="A33" s="75" t="s">
        <v>49</v>
      </c>
      <c r="B33" s="80"/>
      <c r="C33" s="15">
        <f t="shared" si="0"/>
        <v>6895</v>
      </c>
      <c r="D33" s="85">
        <f t="shared" si="1"/>
        <v>-2458</v>
      </c>
      <c r="E33" s="68" t="s">
        <v>18</v>
      </c>
      <c r="I33" s="80">
        <v>6779</v>
      </c>
      <c r="J33" s="85">
        <f t="shared" si="2"/>
        <v>-2508</v>
      </c>
      <c r="K33" s="72"/>
      <c r="P33"/>
      <c r="Q33"/>
    </row>
    <row r="34" spans="1:17" ht="15">
      <c r="A34" s="75" t="s">
        <v>72</v>
      </c>
      <c r="B34" s="80"/>
      <c r="C34" s="15">
        <f t="shared" si="0"/>
        <v>7196</v>
      </c>
      <c r="D34" s="85">
        <f t="shared" si="1"/>
        <v>-2759</v>
      </c>
      <c r="E34" s="68" t="s">
        <v>18</v>
      </c>
      <c r="I34" s="82">
        <v>7080</v>
      </c>
      <c r="J34" s="85">
        <f t="shared" si="2"/>
        <v>-2809</v>
      </c>
      <c r="K34" s="69"/>
      <c r="P34"/>
      <c r="Q34"/>
    </row>
    <row r="35" spans="1:17" ht="15">
      <c r="A35" s="75" t="s">
        <v>73</v>
      </c>
      <c r="B35" s="80"/>
      <c r="C35" s="15">
        <f>$E$11-D35</f>
        <v>7366</v>
      </c>
      <c r="D35" s="85">
        <f t="shared" si="1"/>
        <v>-2929</v>
      </c>
      <c r="E35" s="90" t="s">
        <v>60</v>
      </c>
      <c r="I35" s="82">
        <v>7250</v>
      </c>
      <c r="J35" s="85">
        <f t="shared" si="2"/>
        <v>-2979</v>
      </c>
      <c r="K35" s="69"/>
      <c r="P35"/>
      <c r="Q35"/>
    </row>
    <row r="36" spans="1:17" ht="15">
      <c r="A36" s="75" t="s">
        <v>84</v>
      </c>
      <c r="B36" s="80"/>
      <c r="C36" s="15">
        <f t="shared" si="0"/>
        <v>7604</v>
      </c>
      <c r="D36" s="85">
        <f t="shared" si="1"/>
        <v>-3167</v>
      </c>
      <c r="E36" s="90"/>
      <c r="I36" s="82">
        <v>7488</v>
      </c>
      <c r="J36" s="85">
        <f t="shared" si="2"/>
        <v>-3217</v>
      </c>
      <c r="K36" s="69"/>
      <c r="P36"/>
      <c r="Q36"/>
    </row>
    <row r="37" spans="1:17" ht="16" thickBot="1">
      <c r="A37" s="77" t="s">
        <v>19</v>
      </c>
      <c r="B37" s="83"/>
      <c r="C37" s="87">
        <f>$E$11-D37</f>
        <v>8232</v>
      </c>
      <c r="D37" s="86">
        <v>-3795</v>
      </c>
      <c r="E37" s="64"/>
      <c r="F37" s="64"/>
      <c r="G37" s="64"/>
      <c r="H37" s="64"/>
      <c r="I37" s="83">
        <v>8117</v>
      </c>
      <c r="J37" s="86">
        <f>4271-I37</f>
        <v>-3846</v>
      </c>
      <c r="K37" s="65"/>
      <c r="P37"/>
      <c r="Q37"/>
    </row>
    <row r="38" spans="1:17" ht="15">
      <c r="A38" s="17"/>
      <c r="B38" s="7" t="s">
        <v>94</v>
      </c>
      <c r="D38" s="16"/>
      <c r="E38" s="7"/>
      <c r="F38" s="15"/>
      <c r="G38" s="7"/>
      <c r="H38" s="48"/>
      <c r="I38" s="48"/>
      <c r="J38" s="48"/>
      <c r="K38" s="48"/>
      <c r="P38"/>
      <c r="Q38"/>
    </row>
    <row r="39" spans="1:17" ht="16" thickBot="1">
      <c r="A39" s="51" t="s">
        <v>20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P39"/>
      <c r="Q39"/>
    </row>
    <row r="40" spans="1:17" ht="30" customHeight="1">
      <c r="A40" s="1" t="s">
        <v>70</v>
      </c>
      <c r="B40" s="12"/>
      <c r="C40" s="185" t="s">
        <v>89</v>
      </c>
      <c r="D40" s="185"/>
      <c r="E40" s="185"/>
      <c r="F40" s="185"/>
      <c r="G40" s="185"/>
      <c r="H40" s="185"/>
      <c r="I40" s="185"/>
      <c r="J40" s="185"/>
      <c r="K40" s="186"/>
      <c r="P40"/>
      <c r="Q40"/>
    </row>
    <row r="41" spans="1:17" ht="57.75" customHeight="1">
      <c r="A41" s="26"/>
      <c r="B41" s="36"/>
      <c r="C41" s="187"/>
      <c r="D41" s="187"/>
      <c r="E41" s="187"/>
      <c r="F41" s="187"/>
      <c r="G41" s="187"/>
      <c r="H41" s="187"/>
      <c r="I41" s="187"/>
      <c r="J41" s="187"/>
      <c r="K41" s="188"/>
      <c r="P41"/>
      <c r="Q41"/>
    </row>
    <row r="42" spans="1:17" ht="12" customHeight="1">
      <c r="A42" s="26"/>
      <c r="B42" s="36"/>
      <c r="C42" s="93"/>
      <c r="D42" s="93"/>
      <c r="E42" s="93"/>
      <c r="F42" s="93"/>
      <c r="G42" s="93"/>
      <c r="H42" s="93"/>
      <c r="I42" s="93"/>
      <c r="J42" s="93"/>
      <c r="K42" s="94"/>
      <c r="P42"/>
      <c r="Q42"/>
    </row>
    <row r="43" spans="1:17" ht="15">
      <c r="A43" s="4" t="s">
        <v>45</v>
      </c>
      <c r="B43" s="7"/>
      <c r="C43" s="177"/>
      <c r="D43" s="178"/>
      <c r="E43" s="178"/>
      <c r="F43" s="178"/>
      <c r="G43" s="178"/>
      <c r="H43" s="178"/>
      <c r="I43" s="178"/>
      <c r="J43" s="178"/>
      <c r="K43" s="179"/>
      <c r="P43"/>
      <c r="Q43"/>
    </row>
    <row r="44" spans="1:17" ht="15">
      <c r="A44" s="4" t="s">
        <v>21</v>
      </c>
      <c r="B44" s="7"/>
      <c r="C44" s="173" t="s">
        <v>101</v>
      </c>
      <c r="D44" s="173"/>
      <c r="E44" s="173"/>
      <c r="F44" s="173"/>
      <c r="G44" s="173"/>
      <c r="H44" s="173"/>
      <c r="I44" s="173"/>
      <c r="J44" s="173"/>
      <c r="K44" s="180"/>
      <c r="P44"/>
      <c r="Q44"/>
    </row>
    <row r="45" spans="1:17" ht="15">
      <c r="A45" s="4" t="s">
        <v>22</v>
      </c>
      <c r="B45" s="7"/>
      <c r="C45" s="173" t="s">
        <v>81</v>
      </c>
      <c r="D45" s="173"/>
      <c r="E45" s="173"/>
      <c r="F45" s="173"/>
      <c r="G45" s="173"/>
      <c r="H45" s="173"/>
      <c r="I45" s="173"/>
      <c r="J45" s="173"/>
      <c r="K45" s="180"/>
      <c r="P45"/>
      <c r="Q45"/>
    </row>
    <row r="46" spans="1:17" ht="15">
      <c r="A46" s="4" t="s">
        <v>23</v>
      </c>
      <c r="B46" s="7"/>
      <c r="C46" s="173" t="s">
        <v>62</v>
      </c>
      <c r="D46" s="173"/>
      <c r="E46" s="173"/>
      <c r="F46" s="173"/>
      <c r="G46" s="173"/>
      <c r="H46" s="173"/>
      <c r="I46" s="173"/>
      <c r="J46" s="173"/>
      <c r="K46" s="180"/>
      <c r="P46"/>
      <c r="Q46"/>
    </row>
    <row r="47" spans="1:17" ht="15">
      <c r="A47" s="4" t="s">
        <v>46</v>
      </c>
      <c r="B47" s="7"/>
      <c r="C47" s="173" t="s">
        <v>95</v>
      </c>
      <c r="D47" s="173"/>
      <c r="E47" s="173"/>
      <c r="F47" s="173"/>
      <c r="G47" s="173"/>
      <c r="H47" s="173"/>
      <c r="I47" s="173"/>
      <c r="J47" s="173"/>
      <c r="K47" s="180"/>
      <c r="P47"/>
      <c r="Q47"/>
    </row>
    <row r="48" spans="1:17" ht="16" thickBot="1">
      <c r="A48" s="9" t="s">
        <v>47</v>
      </c>
      <c r="B48" s="10"/>
      <c r="C48" s="176" t="s">
        <v>71</v>
      </c>
      <c r="D48" s="176"/>
      <c r="E48" s="176"/>
      <c r="F48" s="176"/>
      <c r="G48" s="176"/>
      <c r="H48" s="176"/>
      <c r="I48" s="176"/>
      <c r="J48" s="176"/>
      <c r="K48" s="181"/>
      <c r="P48"/>
      <c r="Q48"/>
    </row>
    <row r="49" spans="1:17" ht="15">
      <c r="A49" s="7"/>
      <c r="B49" s="7"/>
      <c r="C49" s="88"/>
      <c r="D49" s="7"/>
      <c r="E49" s="7"/>
      <c r="F49" s="7"/>
      <c r="G49" s="7"/>
      <c r="H49" s="7"/>
      <c r="I49" s="7"/>
      <c r="J49" s="7"/>
      <c r="K49" s="7"/>
      <c r="P49"/>
      <c r="Q49"/>
    </row>
    <row r="50" spans="1:17" ht="16" thickBot="1">
      <c r="A50" s="28" t="s">
        <v>24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P50"/>
      <c r="Q50"/>
    </row>
    <row r="51" spans="1:17" ht="15">
      <c r="A51" s="18" t="s">
        <v>2</v>
      </c>
      <c r="B51" s="19"/>
      <c r="C51" s="19"/>
      <c r="D51" s="20" t="s">
        <v>25</v>
      </c>
      <c r="E51" s="19"/>
      <c r="F51" s="19"/>
      <c r="G51" s="20" t="s">
        <v>26</v>
      </c>
      <c r="H51" s="19"/>
      <c r="I51" s="19"/>
      <c r="J51" s="20" t="s">
        <v>27</v>
      </c>
      <c r="K51" s="3" t="s">
        <v>28</v>
      </c>
      <c r="P51"/>
      <c r="Q51"/>
    </row>
    <row r="52" spans="1:17" ht="15">
      <c r="A52" s="21" t="s">
        <v>96</v>
      </c>
      <c r="B52" s="7"/>
      <c r="C52" s="173" t="s">
        <v>100</v>
      </c>
      <c r="D52" s="173"/>
      <c r="E52" s="173"/>
      <c r="F52" s="173"/>
      <c r="G52" s="173" t="s">
        <v>97</v>
      </c>
      <c r="H52" s="173"/>
      <c r="I52" s="173"/>
      <c r="J52" s="48" t="s">
        <v>98</v>
      </c>
      <c r="K52" s="50" t="s">
        <v>99</v>
      </c>
      <c r="P52"/>
      <c r="Q52"/>
    </row>
    <row r="53" spans="1:17" ht="16" thickBot="1">
      <c r="A53" s="22" t="s">
        <v>29</v>
      </c>
      <c r="B53" s="10"/>
      <c r="C53" s="182"/>
      <c r="D53" s="183"/>
      <c r="E53" s="183"/>
      <c r="F53" s="183"/>
      <c r="G53" s="183"/>
      <c r="H53" s="183"/>
      <c r="I53" s="183"/>
      <c r="J53" s="183"/>
      <c r="K53" s="184"/>
      <c r="P53"/>
      <c r="Q53"/>
    </row>
    <row r="54" spans="1:17" ht="15">
      <c r="A54" s="23"/>
      <c r="B54" s="24"/>
      <c r="C54" s="17"/>
      <c r="D54" s="17"/>
      <c r="E54" s="17"/>
      <c r="F54" s="17"/>
      <c r="G54" s="17"/>
      <c r="H54" s="17"/>
      <c r="I54" s="17"/>
      <c r="J54" s="17"/>
      <c r="K54" s="17"/>
      <c r="P54"/>
      <c r="Q54"/>
    </row>
    <row r="55" spans="1:17" ht="16" thickBot="1">
      <c r="A55" s="51" t="s">
        <v>65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</row>
    <row r="56" spans="1:17" ht="15">
      <c r="A56" s="25"/>
      <c r="B56" s="12"/>
      <c r="C56" s="49"/>
      <c r="D56" s="49"/>
      <c r="E56" s="49"/>
      <c r="F56" s="49"/>
      <c r="G56" s="12"/>
      <c r="H56" s="171"/>
      <c r="I56" s="171"/>
      <c r="J56" s="171"/>
      <c r="K56" s="172"/>
    </row>
    <row r="57" spans="1:17" ht="15">
      <c r="A57" s="4" t="s">
        <v>30</v>
      </c>
      <c r="B57" s="7" t="s">
        <v>83</v>
      </c>
      <c r="C57" s="173"/>
      <c r="D57" s="174"/>
      <c r="E57" s="48"/>
      <c r="F57" s="48"/>
      <c r="G57" s="48"/>
      <c r="H57" s="43"/>
      <c r="I57" s="48"/>
      <c r="J57" s="48"/>
      <c r="K57" s="50"/>
    </row>
    <row r="58" spans="1:17" ht="15">
      <c r="A58" s="4"/>
      <c r="B58" s="7"/>
      <c r="C58" s="90"/>
      <c r="D58" s="91"/>
      <c r="E58" s="90"/>
      <c r="F58" s="90"/>
      <c r="G58" s="90"/>
      <c r="H58" s="43"/>
      <c r="I58" s="90"/>
      <c r="J58" s="90"/>
      <c r="K58" s="92"/>
    </row>
    <row r="59" spans="1:17" ht="16" thickBot="1">
      <c r="A59" s="95" t="s">
        <v>74</v>
      </c>
      <c r="B59" s="96"/>
      <c r="C59" s="96"/>
      <c r="D59" s="96"/>
      <c r="E59" s="96"/>
      <c r="F59" s="96"/>
      <c r="G59" s="96"/>
      <c r="H59" s="96"/>
      <c r="I59" s="96"/>
      <c r="J59" s="96"/>
      <c r="K59" s="96"/>
    </row>
    <row r="60" spans="1:17" ht="15">
      <c r="A60" s="4" t="s">
        <v>77</v>
      </c>
      <c r="B60" s="7" t="s">
        <v>76</v>
      </c>
      <c r="C60" s="70"/>
      <c r="D60" s="44"/>
      <c r="E60" s="39" t="s">
        <v>75</v>
      </c>
      <c r="K60" s="38"/>
    </row>
    <row r="61" spans="1:17" ht="15">
      <c r="A61" s="97" t="s">
        <v>78</v>
      </c>
      <c r="B61" s="7" t="s">
        <v>79</v>
      </c>
      <c r="I61" t="s">
        <v>85</v>
      </c>
    </row>
    <row r="62" spans="1:17" ht="15">
      <c r="A62" s="97" t="s">
        <v>78</v>
      </c>
      <c r="B62" s="7" t="s">
        <v>80</v>
      </c>
    </row>
    <row r="63" spans="1:17" ht="15">
      <c r="A63" s="97"/>
      <c r="B63" s="7"/>
    </row>
    <row r="64" spans="1:17" s="41" customFormat="1">
      <c r="A64" s="40" t="s">
        <v>63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P64" s="42"/>
      <c r="Q64" s="42"/>
    </row>
  </sheetData>
  <mergeCells count="28">
    <mergeCell ref="A2:K2"/>
    <mergeCell ref="A1:K1"/>
    <mergeCell ref="C3:G3"/>
    <mergeCell ref="I3:J3"/>
    <mergeCell ref="C4:G4"/>
    <mergeCell ref="I4:J4"/>
    <mergeCell ref="C5:G5"/>
    <mergeCell ref="I5:J5"/>
    <mergeCell ref="E7:F7"/>
    <mergeCell ref="G7:H7"/>
    <mergeCell ref="I7:J7"/>
    <mergeCell ref="C57:D57"/>
    <mergeCell ref="C16:D16"/>
    <mergeCell ref="C52:F52"/>
    <mergeCell ref="G52:I52"/>
    <mergeCell ref="C43:K43"/>
    <mergeCell ref="C44:K44"/>
    <mergeCell ref="C45:K45"/>
    <mergeCell ref="C46:K46"/>
    <mergeCell ref="C47:K47"/>
    <mergeCell ref="C48:K48"/>
    <mergeCell ref="C53:K53"/>
    <mergeCell ref="C40:K41"/>
    <mergeCell ref="G12:J15"/>
    <mergeCell ref="B17:D17"/>
    <mergeCell ref="I17:K17"/>
    <mergeCell ref="A9:A10"/>
    <mergeCell ref="H56:K56"/>
  </mergeCells>
  <printOptions gridLines="1"/>
  <pageMargins left="0.25" right="0.25" top="0.75" bottom="0" header="0.3" footer="0.3"/>
  <pageSetup paperSize="17" scale="84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63"/>
  <sheetViews>
    <sheetView tabSelected="1" workbookViewId="0">
      <selection activeCell="A41" sqref="A41"/>
    </sheetView>
  </sheetViews>
  <sheetFormatPr baseColWidth="10" defaultColWidth="8.83203125" defaultRowHeight="14" x14ac:dyDescent="0"/>
  <cols>
    <col min="1" max="1" width="24.1640625" customWidth="1"/>
    <col min="2" max="7" width="1" customWidth="1"/>
    <col min="9" max="9" width="14.33203125" customWidth="1"/>
    <col min="11" max="11" width="15.1640625" customWidth="1"/>
    <col min="13" max="13" width="7" customWidth="1"/>
  </cols>
  <sheetData>
    <row r="1" spans="1:16" ht="24" thickBot="1">
      <c r="A1" s="108" t="s">
        <v>130</v>
      </c>
      <c r="B1" s="108"/>
      <c r="C1" s="109"/>
      <c r="D1" s="109"/>
      <c r="E1" s="109"/>
      <c r="F1" s="109"/>
      <c r="G1" s="109"/>
      <c r="H1" s="109" t="s">
        <v>131</v>
      </c>
      <c r="I1" s="109" t="s">
        <v>132</v>
      </c>
      <c r="K1" s="100" t="s">
        <v>109</v>
      </c>
    </row>
    <row r="2" spans="1:16" ht="19" thickBot="1">
      <c r="A2" s="110" t="s">
        <v>133</v>
      </c>
      <c r="B2" s="112"/>
      <c r="C2" s="111"/>
      <c r="D2" s="134"/>
      <c r="E2" s="135"/>
      <c r="F2" s="135"/>
      <c r="G2" s="130"/>
      <c r="H2" s="111"/>
      <c r="I2" s="111"/>
      <c r="K2" s="98" t="s">
        <v>102</v>
      </c>
      <c r="L2" s="99"/>
      <c r="M2" s="101" t="s">
        <v>110</v>
      </c>
      <c r="N2" s="99" t="s">
        <v>115</v>
      </c>
    </row>
    <row r="3" spans="1:16" ht="21" thickBot="1">
      <c r="A3" s="113" t="s">
        <v>134</v>
      </c>
      <c r="B3" s="115"/>
      <c r="C3" s="116"/>
      <c r="D3" s="147"/>
      <c r="E3" s="131"/>
      <c r="F3" s="131"/>
      <c r="G3" s="117"/>
      <c r="H3" s="151" t="s">
        <v>168</v>
      </c>
      <c r="I3" s="114"/>
      <c r="K3" s="98" t="s">
        <v>104</v>
      </c>
      <c r="L3" s="98" t="s">
        <v>105</v>
      </c>
      <c r="M3" s="98" t="s">
        <v>106</v>
      </c>
    </row>
    <row r="4" spans="1:16" ht="19" thickBot="1">
      <c r="A4" s="118" t="s">
        <v>135</v>
      </c>
      <c r="B4" s="120"/>
      <c r="C4" s="121"/>
      <c r="D4" s="148"/>
      <c r="E4" s="138"/>
      <c r="F4" s="138"/>
      <c r="G4" s="149"/>
      <c r="H4" s="119"/>
      <c r="I4" s="119"/>
      <c r="K4" s="98" t="s">
        <v>107</v>
      </c>
      <c r="L4" s="98" t="s">
        <v>108</v>
      </c>
      <c r="M4" s="98"/>
    </row>
    <row r="5" spans="1:16" ht="18">
      <c r="A5" s="122" t="s">
        <v>136</v>
      </c>
      <c r="B5" s="123"/>
      <c r="C5" s="121"/>
      <c r="D5" s="148"/>
      <c r="E5" s="138"/>
      <c r="F5" s="138"/>
      <c r="G5" s="149"/>
      <c r="H5" s="119"/>
      <c r="I5" s="119"/>
      <c r="K5" s="98" t="s">
        <v>103</v>
      </c>
      <c r="L5" s="99"/>
      <c r="M5" s="99"/>
    </row>
    <row r="6" spans="1:16" ht="15">
      <c r="A6" s="118"/>
      <c r="B6" s="123"/>
      <c r="C6" s="121"/>
      <c r="D6" s="148"/>
      <c r="E6" s="138"/>
      <c r="F6" s="138"/>
      <c r="G6" s="149"/>
      <c r="H6" s="119"/>
      <c r="I6" s="118"/>
    </row>
    <row r="7" spans="1:16" ht="16" thickBot="1">
      <c r="A7" s="118" t="s">
        <v>160</v>
      </c>
      <c r="B7" s="120"/>
      <c r="C7" s="121"/>
      <c r="D7" s="148"/>
      <c r="E7" s="138"/>
      <c r="F7" s="138"/>
      <c r="G7" s="149"/>
      <c r="H7" s="119"/>
      <c r="I7" s="119"/>
    </row>
    <row r="8" spans="1:16" ht="15">
      <c r="A8" s="119"/>
      <c r="B8" s="124"/>
      <c r="C8" s="121"/>
      <c r="D8" s="148"/>
      <c r="E8" s="138"/>
      <c r="F8" s="138"/>
      <c r="G8" s="149"/>
      <c r="H8" s="125"/>
      <c r="I8" s="125"/>
    </row>
    <row r="9" spans="1:16" ht="15">
      <c r="A9" s="118"/>
      <c r="B9" s="118"/>
      <c r="C9" s="121"/>
      <c r="D9" s="148"/>
      <c r="E9" s="138"/>
      <c r="F9" s="138"/>
      <c r="G9" s="149"/>
      <c r="H9" s="119"/>
      <c r="I9" s="119"/>
      <c r="K9" s="152" t="s">
        <v>111</v>
      </c>
      <c r="L9" s="152" t="s">
        <v>112</v>
      </c>
      <c r="M9" s="153" t="s">
        <v>114</v>
      </c>
      <c r="N9" s="154" t="s">
        <v>113</v>
      </c>
      <c r="O9" s="155"/>
      <c r="P9" s="155"/>
    </row>
    <row r="10" spans="1:16" ht="15">
      <c r="A10" s="118" t="s">
        <v>167</v>
      </c>
      <c r="B10" s="118"/>
      <c r="C10" s="126"/>
      <c r="D10" s="148"/>
      <c r="E10" s="138"/>
      <c r="F10" s="138"/>
      <c r="G10" s="149"/>
      <c r="H10" s="119"/>
      <c r="I10" s="119"/>
      <c r="K10" s="156">
        <v>41267</v>
      </c>
      <c r="L10" s="152">
        <v>-1</v>
      </c>
      <c r="M10" s="153">
        <v>80</v>
      </c>
      <c r="N10" s="154">
        <v>80</v>
      </c>
      <c r="O10" s="155"/>
      <c r="P10" s="155"/>
    </row>
    <row r="11" spans="1:16" ht="15">
      <c r="A11" s="118"/>
      <c r="B11" s="118"/>
      <c r="C11" s="126"/>
      <c r="D11" s="148"/>
      <c r="E11" s="138"/>
      <c r="F11" s="138"/>
      <c r="G11" s="149"/>
      <c r="H11" s="119" t="s">
        <v>170</v>
      </c>
      <c r="I11" s="119"/>
      <c r="K11" s="156">
        <v>41268</v>
      </c>
      <c r="L11" s="152">
        <v>0</v>
      </c>
      <c r="M11" s="153">
        <v>105</v>
      </c>
      <c r="N11" s="154">
        <v>105</v>
      </c>
      <c r="O11" s="155"/>
      <c r="P11" s="155"/>
    </row>
    <row r="12" spans="1:16" ht="15">
      <c r="A12" s="122" t="s">
        <v>137</v>
      </c>
      <c r="B12" s="118"/>
      <c r="C12" s="126"/>
      <c r="D12" s="148"/>
      <c r="E12" s="138"/>
      <c r="F12" s="138"/>
      <c r="G12" s="149"/>
      <c r="H12" s="119">
        <v>4108</v>
      </c>
      <c r="I12" s="119" t="s">
        <v>138</v>
      </c>
      <c r="K12" s="156">
        <v>41269</v>
      </c>
      <c r="L12" s="152">
        <v>1</v>
      </c>
      <c r="M12" s="153">
        <v>510</v>
      </c>
      <c r="N12" s="154">
        <v>550</v>
      </c>
      <c r="O12" s="155" t="s">
        <v>117</v>
      </c>
      <c r="P12" s="155"/>
    </row>
    <row r="13" spans="1:16" ht="15">
      <c r="A13" s="118"/>
      <c r="B13" s="118"/>
      <c r="C13" s="126"/>
      <c r="D13" s="148"/>
      <c r="E13" s="138"/>
      <c r="F13" s="138"/>
      <c r="G13" s="149"/>
      <c r="H13" s="119">
        <v>4471</v>
      </c>
      <c r="I13" s="119" t="s">
        <v>139</v>
      </c>
      <c r="K13" s="156">
        <v>41270</v>
      </c>
      <c r="L13" s="152">
        <v>2</v>
      </c>
      <c r="M13" s="153">
        <v>510</v>
      </c>
      <c r="N13" s="154">
        <v>550</v>
      </c>
      <c r="O13" s="155"/>
      <c r="P13" s="155"/>
    </row>
    <row r="14" spans="1:16" ht="15">
      <c r="A14" s="118"/>
      <c r="B14" s="118"/>
      <c r="C14" s="126"/>
      <c r="D14" s="148"/>
      <c r="E14" s="138"/>
      <c r="F14" s="138"/>
      <c r="G14" s="149"/>
      <c r="H14" s="119">
        <v>4593</v>
      </c>
      <c r="I14" s="119" t="s">
        <v>140</v>
      </c>
      <c r="K14" s="156">
        <v>41271</v>
      </c>
      <c r="L14" s="152">
        <v>3</v>
      </c>
      <c r="M14" s="153">
        <v>700</v>
      </c>
      <c r="N14" s="154">
        <v>550</v>
      </c>
      <c r="O14" s="155"/>
      <c r="P14" s="155"/>
    </row>
    <row r="15" spans="1:16" ht="15">
      <c r="A15" s="118"/>
      <c r="B15" s="118"/>
      <c r="C15" s="126"/>
      <c r="D15" s="148"/>
      <c r="E15" s="138"/>
      <c r="F15" s="138"/>
      <c r="G15" s="149"/>
      <c r="H15" s="119">
        <v>4929</v>
      </c>
      <c r="I15" s="119" t="s">
        <v>141</v>
      </c>
      <c r="K15" s="156">
        <v>41272</v>
      </c>
      <c r="L15" s="152">
        <v>4</v>
      </c>
      <c r="M15" s="153">
        <v>1750</v>
      </c>
      <c r="N15" s="154">
        <v>555</v>
      </c>
      <c r="O15" s="155"/>
      <c r="P15" s="155"/>
    </row>
    <row r="16" spans="1:16" ht="15">
      <c r="A16" s="118"/>
      <c r="B16" s="118"/>
      <c r="C16" s="126"/>
      <c r="D16" s="148"/>
      <c r="E16" s="138"/>
      <c r="F16" s="138"/>
      <c r="G16" s="149"/>
      <c r="H16" s="119">
        <v>5010</v>
      </c>
      <c r="I16" s="119" t="s">
        <v>142</v>
      </c>
      <c r="K16" s="156">
        <v>41273</v>
      </c>
      <c r="L16" s="152">
        <v>5</v>
      </c>
      <c r="M16" s="153">
        <v>3300</v>
      </c>
      <c r="N16" s="154">
        <v>2750</v>
      </c>
      <c r="O16" s="155"/>
      <c r="P16" s="155"/>
    </row>
    <row r="17" spans="1:16" ht="15">
      <c r="A17" s="118"/>
      <c r="B17" s="118"/>
      <c r="C17" s="126"/>
      <c r="D17" s="148"/>
      <c r="E17" s="138"/>
      <c r="F17" s="138"/>
      <c r="G17" s="149"/>
      <c r="H17" s="119"/>
      <c r="I17" s="119"/>
      <c r="K17" s="156">
        <v>41274</v>
      </c>
      <c r="L17" s="152">
        <v>6</v>
      </c>
      <c r="M17" s="153">
        <v>4500</v>
      </c>
      <c r="N17" s="154">
        <v>4080</v>
      </c>
      <c r="O17" s="155"/>
      <c r="P17" s="155"/>
    </row>
    <row r="18" spans="1:16" ht="15">
      <c r="A18" s="118" t="s">
        <v>172</v>
      </c>
      <c r="B18" s="118"/>
      <c r="C18" s="126"/>
      <c r="D18" s="150"/>
      <c r="E18" s="133"/>
      <c r="F18" s="133"/>
      <c r="G18" s="126"/>
      <c r="H18" s="119">
        <v>5480</v>
      </c>
      <c r="I18" s="119" t="s">
        <v>143</v>
      </c>
      <c r="K18" s="156">
        <v>41275</v>
      </c>
      <c r="L18" s="152">
        <v>7</v>
      </c>
      <c r="M18" s="153">
        <v>5800</v>
      </c>
      <c r="N18" s="154">
        <v>5306</v>
      </c>
      <c r="O18" s="155"/>
      <c r="P18" s="155"/>
    </row>
    <row r="19" spans="1:16" ht="15">
      <c r="A19" s="119"/>
      <c r="B19" s="118"/>
      <c r="C19" s="126"/>
      <c r="D19" s="150"/>
      <c r="E19" s="133"/>
      <c r="F19" s="133"/>
      <c r="G19" s="126"/>
      <c r="H19" s="119">
        <v>5780</v>
      </c>
      <c r="I19" s="119" t="s">
        <v>144</v>
      </c>
      <c r="K19" s="156">
        <v>41276</v>
      </c>
      <c r="L19" s="152">
        <v>8</v>
      </c>
      <c r="M19" s="153">
        <v>6400</v>
      </c>
      <c r="N19" s="154">
        <v>5418</v>
      </c>
      <c r="O19" s="155"/>
      <c r="P19" s="155"/>
    </row>
    <row r="20" spans="1:16" ht="15">
      <c r="A20" s="118"/>
      <c r="B20" s="118"/>
      <c r="C20" s="126"/>
      <c r="D20" s="150"/>
      <c r="E20" s="133"/>
      <c r="F20" s="133"/>
      <c r="G20" s="126"/>
      <c r="H20" s="119" t="s">
        <v>169</v>
      </c>
      <c r="I20" s="119" t="s">
        <v>145</v>
      </c>
      <c r="K20" s="156">
        <v>41277</v>
      </c>
      <c r="L20" s="152">
        <v>9</v>
      </c>
      <c r="M20" s="153">
        <v>6400</v>
      </c>
      <c r="N20" s="154">
        <v>5755</v>
      </c>
      <c r="O20" s="155"/>
      <c r="P20" s="155"/>
    </row>
    <row r="21" spans="1:16" ht="16" thickBot="1">
      <c r="A21" s="118" t="s">
        <v>161</v>
      </c>
      <c r="B21" s="118"/>
      <c r="C21" s="127"/>
      <c r="D21" s="150"/>
      <c r="E21" s="133"/>
      <c r="F21" s="133"/>
      <c r="G21" s="126"/>
      <c r="H21" s="119">
        <v>6330</v>
      </c>
      <c r="I21" s="119" t="s">
        <v>146</v>
      </c>
      <c r="K21" s="156">
        <v>41278</v>
      </c>
      <c r="L21" s="152">
        <v>10</v>
      </c>
      <c r="M21" s="153">
        <v>6400</v>
      </c>
      <c r="N21" s="154">
        <v>5755</v>
      </c>
      <c r="O21" s="155"/>
      <c r="P21" s="155"/>
    </row>
    <row r="22" spans="1:16" ht="15">
      <c r="A22" s="119"/>
      <c r="B22" s="118"/>
      <c r="C22" s="128"/>
      <c r="D22" s="139"/>
      <c r="E22" s="133"/>
      <c r="F22" s="133"/>
      <c r="G22" s="140"/>
      <c r="H22" s="125"/>
      <c r="I22" s="125"/>
      <c r="K22" s="156">
        <v>41279</v>
      </c>
      <c r="L22" s="152">
        <v>11</v>
      </c>
      <c r="M22" s="153">
        <v>6490</v>
      </c>
      <c r="N22" s="154">
        <v>5778</v>
      </c>
      <c r="O22" s="155"/>
      <c r="P22" s="155"/>
    </row>
    <row r="23" spans="1:16" ht="15">
      <c r="A23" s="118"/>
      <c r="B23" s="118"/>
      <c r="C23" s="119"/>
      <c r="D23" s="139"/>
      <c r="E23" s="133"/>
      <c r="F23" s="133"/>
      <c r="G23" s="140"/>
      <c r="H23" s="119">
        <v>6404</v>
      </c>
      <c r="I23" s="119" t="s">
        <v>147</v>
      </c>
      <c r="K23" s="156">
        <v>41280</v>
      </c>
      <c r="L23" s="152">
        <v>12</v>
      </c>
      <c r="M23" s="153">
        <v>6749</v>
      </c>
      <c r="N23" s="154">
        <v>5945</v>
      </c>
      <c r="O23" s="155"/>
      <c r="P23" s="155"/>
    </row>
    <row r="24" spans="1:16" ht="15">
      <c r="A24" s="118"/>
      <c r="B24" s="118"/>
      <c r="C24" s="136"/>
      <c r="D24" s="141"/>
      <c r="E24" s="138"/>
      <c r="F24" s="138"/>
      <c r="G24" s="142"/>
      <c r="H24" s="119"/>
      <c r="I24" s="119"/>
      <c r="K24" s="156">
        <v>41281</v>
      </c>
      <c r="L24" s="152">
        <v>13</v>
      </c>
      <c r="M24" s="153">
        <v>6800</v>
      </c>
      <c r="N24" s="154">
        <v>6345</v>
      </c>
      <c r="O24" s="155"/>
      <c r="P24" s="155"/>
    </row>
    <row r="25" spans="1:16" ht="15">
      <c r="A25" s="118"/>
      <c r="B25" s="118"/>
      <c r="C25" s="136"/>
      <c r="D25" s="141"/>
      <c r="E25" s="138"/>
      <c r="F25" s="138"/>
      <c r="G25" s="142"/>
      <c r="H25" s="119">
        <v>6510</v>
      </c>
      <c r="I25" s="119" t="s">
        <v>148</v>
      </c>
      <c r="K25" s="156">
        <v>41282</v>
      </c>
      <c r="L25" s="152">
        <v>14</v>
      </c>
      <c r="M25" s="153">
        <v>6860</v>
      </c>
      <c r="N25" s="154">
        <v>6385</v>
      </c>
      <c r="O25" s="155" t="s">
        <v>116</v>
      </c>
      <c r="P25" s="155"/>
    </row>
    <row r="26" spans="1:16" ht="15">
      <c r="A26" s="122" t="s">
        <v>149</v>
      </c>
      <c r="B26" s="118"/>
      <c r="C26" s="136"/>
      <c r="D26" s="141"/>
      <c r="E26" s="138"/>
      <c r="F26" s="138"/>
      <c r="G26" s="142"/>
      <c r="H26" s="119"/>
      <c r="I26" s="119"/>
      <c r="K26" s="156">
        <v>41283</v>
      </c>
      <c r="L26" s="152">
        <v>15</v>
      </c>
      <c r="M26" s="153">
        <v>6920</v>
      </c>
      <c r="N26" s="154">
        <v>6385</v>
      </c>
      <c r="O26" s="155"/>
      <c r="P26" s="155"/>
    </row>
    <row r="27" spans="1:16" ht="15">
      <c r="A27" s="118"/>
      <c r="B27" s="118"/>
      <c r="C27" s="136"/>
      <c r="D27" s="143" t="s">
        <v>166</v>
      </c>
      <c r="E27" s="138"/>
      <c r="F27" s="138"/>
      <c r="G27" s="142"/>
      <c r="H27" s="119">
        <v>6560</v>
      </c>
      <c r="I27" s="119" t="s">
        <v>150</v>
      </c>
      <c r="K27" s="156">
        <v>41284</v>
      </c>
      <c r="L27" s="152">
        <v>16</v>
      </c>
      <c r="M27" s="153">
        <v>6980</v>
      </c>
      <c r="N27" s="154">
        <v>6385</v>
      </c>
      <c r="O27" s="155"/>
      <c r="P27" s="155"/>
    </row>
    <row r="28" spans="1:16" ht="15">
      <c r="A28" s="118"/>
      <c r="B28" s="118"/>
      <c r="C28" s="136"/>
      <c r="D28" s="141"/>
      <c r="E28" s="138"/>
      <c r="F28" s="138"/>
      <c r="G28" s="142"/>
      <c r="H28" s="119"/>
      <c r="I28" s="119"/>
      <c r="K28" s="156">
        <v>41285</v>
      </c>
      <c r="L28" s="152">
        <v>17</v>
      </c>
      <c r="M28" s="153">
        <v>7040</v>
      </c>
      <c r="N28" s="154">
        <v>6385</v>
      </c>
      <c r="O28" s="155"/>
      <c r="P28" s="155"/>
    </row>
    <row r="29" spans="1:16" ht="15">
      <c r="A29" s="118" t="s">
        <v>151</v>
      </c>
      <c r="B29" s="118"/>
      <c r="C29" s="136"/>
      <c r="D29" s="141"/>
      <c r="E29" s="138"/>
      <c r="F29" s="138"/>
      <c r="G29" s="142"/>
      <c r="H29" s="129" t="s">
        <v>163</v>
      </c>
      <c r="I29" s="129"/>
      <c r="K29" s="156">
        <v>41286</v>
      </c>
      <c r="L29" s="152">
        <v>18</v>
      </c>
      <c r="M29" s="153">
        <v>7130</v>
      </c>
      <c r="N29" s="154">
        <v>6655</v>
      </c>
      <c r="O29" s="155" t="s">
        <v>118</v>
      </c>
      <c r="P29" s="155"/>
    </row>
    <row r="30" spans="1:16" ht="15">
      <c r="A30" s="118"/>
      <c r="B30" s="118"/>
      <c r="C30" s="136"/>
      <c r="D30" s="141"/>
      <c r="E30" s="138"/>
      <c r="F30" s="138"/>
      <c r="G30" s="142"/>
      <c r="H30" s="129">
        <v>6700</v>
      </c>
      <c r="I30" s="129" t="s">
        <v>152</v>
      </c>
      <c r="K30" s="156">
        <v>41287</v>
      </c>
      <c r="L30" s="152">
        <v>19</v>
      </c>
      <c r="M30" s="153">
        <v>7250</v>
      </c>
      <c r="N30" s="154">
        <v>6745</v>
      </c>
      <c r="O30" s="155" t="s">
        <v>119</v>
      </c>
      <c r="P30" s="155"/>
    </row>
    <row r="31" spans="1:16" ht="15">
      <c r="A31" s="118" t="s">
        <v>162</v>
      </c>
      <c r="B31" s="118"/>
      <c r="C31" s="136"/>
      <c r="D31" s="144"/>
      <c r="E31" s="137"/>
      <c r="F31" s="137"/>
      <c r="G31" s="145"/>
      <c r="H31" s="129"/>
      <c r="I31" s="129"/>
      <c r="K31" s="156">
        <v>41288</v>
      </c>
      <c r="L31" s="152">
        <v>20</v>
      </c>
      <c r="M31" s="153">
        <v>7500</v>
      </c>
      <c r="N31" s="154">
        <v>6866</v>
      </c>
      <c r="O31" s="155" t="s">
        <v>120</v>
      </c>
      <c r="P31" s="155"/>
    </row>
    <row r="32" spans="1:16" ht="15">
      <c r="A32" s="118"/>
      <c r="B32" s="118"/>
      <c r="C32" s="136"/>
      <c r="D32" s="144"/>
      <c r="E32" s="137"/>
      <c r="F32" s="137"/>
      <c r="G32" s="145"/>
      <c r="H32" s="129">
        <v>6800</v>
      </c>
      <c r="I32" s="129" t="s">
        <v>153</v>
      </c>
      <c r="K32" s="156">
        <v>41289</v>
      </c>
      <c r="L32" s="152">
        <v>21</v>
      </c>
      <c r="M32" s="153">
        <v>7800</v>
      </c>
      <c r="N32" s="154">
        <v>6986</v>
      </c>
      <c r="O32" s="155" t="s">
        <v>121</v>
      </c>
      <c r="P32" s="155"/>
    </row>
    <row r="33" spans="1:16" ht="15">
      <c r="A33" s="118"/>
      <c r="B33" s="118"/>
      <c r="C33" s="136"/>
      <c r="D33" s="144"/>
      <c r="E33" s="137"/>
      <c r="F33" s="137"/>
      <c r="G33" s="145"/>
      <c r="H33" s="129"/>
      <c r="I33" s="129"/>
      <c r="K33" s="156">
        <v>41290</v>
      </c>
      <c r="L33" s="152">
        <v>22</v>
      </c>
      <c r="M33" s="153">
        <v>8100</v>
      </c>
      <c r="N33" s="154">
        <v>6986</v>
      </c>
      <c r="O33" s="155" t="s">
        <v>122</v>
      </c>
      <c r="P33" s="155"/>
    </row>
    <row r="34" spans="1:16" ht="15">
      <c r="A34" s="118"/>
      <c r="B34" s="118"/>
      <c r="C34" s="136"/>
      <c r="D34" s="144"/>
      <c r="E34" s="137"/>
      <c r="F34" s="137"/>
      <c r="G34" s="145"/>
      <c r="H34" s="129">
        <v>6840</v>
      </c>
      <c r="I34" s="129" t="s">
        <v>154</v>
      </c>
      <c r="K34" s="156">
        <v>41291</v>
      </c>
      <c r="L34" s="152">
        <v>23</v>
      </c>
      <c r="M34" s="153">
        <v>8220</v>
      </c>
      <c r="N34" s="154">
        <v>7106</v>
      </c>
      <c r="O34" s="155" t="s">
        <v>123</v>
      </c>
      <c r="P34" s="155"/>
    </row>
    <row r="35" spans="1:16" ht="15">
      <c r="A35" s="118"/>
      <c r="B35" s="118"/>
      <c r="C35" s="136"/>
      <c r="D35" s="144"/>
      <c r="E35" s="137"/>
      <c r="F35" s="137"/>
      <c r="G35" s="145"/>
      <c r="H35" s="129"/>
      <c r="I35" s="129"/>
      <c r="K35" s="156">
        <v>41292</v>
      </c>
      <c r="L35" s="152">
        <v>24</v>
      </c>
      <c r="M35" s="153">
        <v>8220</v>
      </c>
      <c r="N35" s="154">
        <v>7375</v>
      </c>
      <c r="O35" s="155">
        <v>0</v>
      </c>
      <c r="P35" s="155"/>
    </row>
    <row r="36" spans="1:16" ht="15">
      <c r="A36" s="118"/>
      <c r="B36" s="118"/>
      <c r="C36" s="136"/>
      <c r="D36" s="144"/>
      <c r="E36" s="137"/>
      <c r="F36" s="137"/>
      <c r="G36" s="145"/>
      <c r="H36" s="129"/>
      <c r="I36" s="129"/>
      <c r="K36" s="156">
        <v>41293</v>
      </c>
      <c r="L36" s="152">
        <v>25</v>
      </c>
      <c r="M36" s="153">
        <v>8220</v>
      </c>
      <c r="N36" s="154">
        <v>7758</v>
      </c>
      <c r="O36" s="155"/>
      <c r="P36" s="155"/>
    </row>
    <row r="37" spans="1:16" ht="15">
      <c r="A37" s="118" t="s">
        <v>156</v>
      </c>
      <c r="B37" s="118"/>
      <c r="C37" s="136"/>
      <c r="D37" s="144"/>
      <c r="E37" s="137"/>
      <c r="F37" s="137"/>
      <c r="G37" s="145"/>
      <c r="H37" s="129" t="s">
        <v>164</v>
      </c>
      <c r="I37" s="129"/>
      <c r="K37" s="156">
        <v>41294</v>
      </c>
      <c r="L37" s="152">
        <v>26</v>
      </c>
      <c r="M37" s="153">
        <v>8220</v>
      </c>
      <c r="N37" s="154">
        <v>8250</v>
      </c>
      <c r="O37" s="155" t="s">
        <v>125</v>
      </c>
      <c r="P37" s="155"/>
    </row>
    <row r="38" spans="1:16" ht="15">
      <c r="A38" s="122" t="s">
        <v>157</v>
      </c>
      <c r="B38" s="118"/>
      <c r="C38" s="136"/>
      <c r="D38" s="144"/>
      <c r="E38" s="137"/>
      <c r="F38" s="137"/>
      <c r="G38" s="145"/>
      <c r="H38" s="119">
        <v>7150</v>
      </c>
      <c r="I38" s="119" t="s">
        <v>155</v>
      </c>
      <c r="K38" s="103">
        <v>41295</v>
      </c>
      <c r="L38" s="102">
        <v>27</v>
      </c>
      <c r="M38" s="106"/>
      <c r="N38" s="104">
        <v>8280</v>
      </c>
      <c r="O38" t="s">
        <v>124</v>
      </c>
    </row>
    <row r="39" spans="1:16" ht="15">
      <c r="A39" s="114"/>
      <c r="B39" s="118"/>
      <c r="C39" s="136"/>
      <c r="D39" s="144"/>
      <c r="E39" s="137"/>
      <c r="F39" s="137"/>
      <c r="G39" s="145"/>
      <c r="H39" s="119">
        <v>7320</v>
      </c>
      <c r="I39" s="119" t="s">
        <v>158</v>
      </c>
      <c r="M39" s="106" t="s">
        <v>128</v>
      </c>
      <c r="N39" s="104">
        <v>6250</v>
      </c>
      <c r="O39" t="s">
        <v>129</v>
      </c>
    </row>
    <row r="40" spans="1:16" ht="15">
      <c r="A40" s="118"/>
      <c r="B40" s="118"/>
      <c r="C40" s="136"/>
      <c r="D40" s="144"/>
      <c r="E40" s="137"/>
      <c r="F40" s="137"/>
      <c r="G40" s="145"/>
      <c r="H40" s="119">
        <v>7570</v>
      </c>
      <c r="I40" s="119" t="s">
        <v>159</v>
      </c>
      <c r="N40" s="104">
        <v>6206</v>
      </c>
      <c r="O40" t="s">
        <v>126</v>
      </c>
    </row>
    <row r="41" spans="1:16" ht="15">
      <c r="A41" s="118"/>
      <c r="B41" s="118"/>
      <c r="C41" s="136"/>
      <c r="D41" s="141"/>
      <c r="E41" s="138"/>
      <c r="F41" s="138"/>
      <c r="G41" s="142"/>
      <c r="H41" s="119"/>
      <c r="I41" s="119"/>
      <c r="K41" s="103">
        <v>41296</v>
      </c>
      <c r="L41" s="102">
        <v>28</v>
      </c>
      <c r="M41" s="106"/>
      <c r="N41" s="104">
        <v>6206</v>
      </c>
      <c r="O41" t="s">
        <v>127</v>
      </c>
    </row>
    <row r="42" spans="1:16" ht="15">
      <c r="A42" s="118"/>
      <c r="B42" s="118"/>
      <c r="C42" s="136"/>
      <c r="D42" s="141"/>
      <c r="E42" s="138"/>
      <c r="F42" s="138"/>
      <c r="G42" s="142"/>
      <c r="H42" s="119"/>
      <c r="I42" s="119"/>
      <c r="K42" s="103">
        <v>41297</v>
      </c>
      <c r="L42" s="102">
        <v>29</v>
      </c>
      <c r="M42" s="200" t="s">
        <v>171</v>
      </c>
      <c r="N42" s="104"/>
    </row>
    <row r="43" spans="1:16" ht="16" thickBot="1">
      <c r="A43" s="118"/>
      <c r="B43" s="118"/>
      <c r="C43" s="136"/>
      <c r="D43" s="141"/>
      <c r="E43" s="138"/>
      <c r="F43" s="138"/>
      <c r="G43" s="142"/>
      <c r="H43" s="119"/>
      <c r="I43" s="119"/>
      <c r="K43" s="103"/>
      <c r="L43" s="102"/>
      <c r="M43" s="106"/>
      <c r="N43" s="104"/>
    </row>
    <row r="44" spans="1:16" ht="16" thickTop="1">
      <c r="A44" s="122" t="s">
        <v>165</v>
      </c>
      <c r="B44" s="118"/>
      <c r="C44" s="136"/>
      <c r="D44" s="146"/>
      <c r="E44" s="146"/>
      <c r="F44" s="146"/>
      <c r="G44" s="146"/>
      <c r="H44" s="119"/>
      <c r="I44" s="119"/>
      <c r="K44" s="103"/>
      <c r="L44" s="102"/>
      <c r="M44" s="106"/>
      <c r="N44" s="104"/>
    </row>
    <row r="45" spans="1:16" ht="15">
      <c r="A45" s="118"/>
      <c r="B45" s="118"/>
      <c r="C45" s="119"/>
      <c r="D45" s="119"/>
      <c r="E45" s="132"/>
      <c r="F45" s="132"/>
      <c r="G45" s="119"/>
      <c r="H45" s="119"/>
      <c r="I45" s="119"/>
      <c r="K45" s="103"/>
      <c r="L45" s="102"/>
      <c r="M45" s="106"/>
      <c r="N45" s="104"/>
    </row>
    <row r="46" spans="1:16">
      <c r="K46" s="103"/>
      <c r="L46" s="102"/>
      <c r="M46" s="106"/>
      <c r="N46" s="104"/>
    </row>
    <row r="47" spans="1:16">
      <c r="K47" s="103"/>
      <c r="L47" s="102"/>
      <c r="M47" s="106"/>
      <c r="N47" s="104"/>
    </row>
    <row r="48" spans="1:16">
      <c r="K48" s="103"/>
      <c r="L48" s="102"/>
      <c r="M48" s="106"/>
      <c r="N48" s="104"/>
    </row>
    <row r="49" spans="11:14">
      <c r="K49" s="103"/>
      <c r="L49" s="102"/>
      <c r="M49" s="106"/>
      <c r="N49" s="104"/>
    </row>
    <row r="50" spans="11:14">
      <c r="K50" s="103"/>
      <c r="L50" s="102"/>
      <c r="M50" s="106"/>
      <c r="N50" s="104"/>
    </row>
    <row r="51" spans="11:14">
      <c r="K51" s="103"/>
      <c r="L51" s="102"/>
      <c r="M51" s="106"/>
      <c r="N51" s="104"/>
    </row>
    <row r="52" spans="11:14">
      <c r="K52" s="103"/>
      <c r="L52" s="102"/>
      <c r="M52" s="106"/>
      <c r="N52" s="104"/>
    </row>
    <row r="53" spans="11:14">
      <c r="K53" s="103"/>
      <c r="L53" s="102"/>
      <c r="M53" s="106"/>
      <c r="N53" s="104"/>
    </row>
    <row r="54" spans="11:14">
      <c r="M54" s="107"/>
      <c r="N54" s="105"/>
    </row>
    <row r="55" spans="11:14">
      <c r="M55" s="107"/>
      <c r="N55" s="105"/>
    </row>
    <row r="56" spans="11:14">
      <c r="M56" s="107"/>
      <c r="N56" s="105"/>
    </row>
    <row r="57" spans="11:14">
      <c r="M57" s="107"/>
      <c r="N57" s="105"/>
    </row>
    <row r="58" spans="11:14">
      <c r="M58" s="107"/>
      <c r="N58" s="105"/>
    </row>
    <row r="59" spans="11:14">
      <c r="M59" s="107"/>
      <c r="N59" s="105"/>
    </row>
    <row r="60" spans="11:14">
      <c r="M60" s="107"/>
      <c r="N60" s="105"/>
    </row>
    <row r="61" spans="11:14">
      <c r="M61" s="107"/>
      <c r="N61" s="105"/>
    </row>
    <row r="62" spans="11:14">
      <c r="M62" s="107"/>
      <c r="N62" s="105"/>
    </row>
    <row r="63" spans="11:14">
      <c r="M63" s="107"/>
      <c r="N63" s="105"/>
    </row>
  </sheetData>
  <phoneticPr fontId="30" type="noConversion"/>
  <pageMargins left="0.7" right="0.7" top="0.75" bottom="0.75" header="0.3" footer="0.3"/>
  <pageSetup scale="54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Sors 1P</vt:lpstr>
      <vt:lpstr> WBS - DVD</vt:lpstr>
    </vt:vector>
  </TitlesOfParts>
  <Company>Devon Energy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Russell Goodin</dc:creator>
  <cp:lastModifiedBy>Roy Merrill</cp:lastModifiedBy>
  <cp:lastPrinted>2013-12-18T20:23:54Z</cp:lastPrinted>
  <dcterms:created xsi:type="dcterms:W3CDTF">2011-04-19T21:42:15Z</dcterms:created>
  <dcterms:modified xsi:type="dcterms:W3CDTF">2013-12-19T20:51:15Z</dcterms:modified>
</cp:coreProperties>
</file>