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5" yWindow="90" windowWidth="14265" windowHeight="12585"/>
  </bookViews>
  <sheets>
    <sheet name="Data" sheetId="1" r:id="rId1"/>
    <sheet name="Lookup" sheetId="2" state="hidden" r:id="rId2"/>
  </sheets>
  <externalReferences>
    <externalReference r:id="rId3"/>
    <externalReference r:id="rId4"/>
  </externalReference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G87" i="1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E3" l="1"/>
  <c r="A19"/>
  <c r="A15"/>
  <c r="A17"/>
  <c r="E4" l="1"/>
  <c r="E5" l="1"/>
  <c r="E6" l="1"/>
  <c r="E7" l="1"/>
  <c r="E8" l="1"/>
  <c r="E9" l="1"/>
  <c r="E10" l="1"/>
  <c r="E11" l="1"/>
  <c r="E12" l="1"/>
  <c r="E13" l="1"/>
  <c r="E14" l="1"/>
  <c r="E15" l="1"/>
  <c r="E16" l="1"/>
  <c r="E17" l="1"/>
  <c r="E18" l="1"/>
  <c r="E19" l="1"/>
  <c r="E20" l="1"/>
  <c r="E21" l="1"/>
  <c r="E22" l="1"/>
  <c r="E23" l="1"/>
  <c r="E24" l="1"/>
  <c r="E25" l="1"/>
  <c r="E26" l="1"/>
  <c r="E27" l="1"/>
  <c r="E28" l="1"/>
  <c r="E29" l="1"/>
  <c r="E30" l="1"/>
  <c r="E31" l="1"/>
  <c r="E32" l="1"/>
  <c r="E33" l="1"/>
  <c r="E34" l="1"/>
  <c r="E35" l="1"/>
  <c r="E36" l="1"/>
  <c r="E37" l="1"/>
  <c r="E38" l="1"/>
  <c r="E39" l="1"/>
  <c r="E40" l="1"/>
  <c r="E41" l="1"/>
  <c r="E42" l="1"/>
  <c r="E43" l="1"/>
  <c r="E44" l="1"/>
  <c r="E45" l="1"/>
  <c r="E46" l="1"/>
  <c r="E47" l="1"/>
  <c r="E48" l="1"/>
  <c r="E49" l="1"/>
  <c r="E50" l="1"/>
  <c r="E51" l="1"/>
  <c r="E52" l="1"/>
  <c r="E53" l="1"/>
  <c r="E54" l="1"/>
  <c r="E55" l="1"/>
  <c r="E56" l="1"/>
  <c r="E57" l="1"/>
  <c r="E58" l="1"/>
  <c r="E59" l="1"/>
  <c r="E60" l="1"/>
  <c r="E61" l="1"/>
  <c r="E62" l="1"/>
  <c r="E63" l="1"/>
  <c r="E64" l="1"/>
  <c r="E65" l="1"/>
  <c r="E66" l="1"/>
  <c r="E67" l="1"/>
  <c r="E68" l="1"/>
  <c r="E69" l="1"/>
  <c r="E70" l="1"/>
  <c r="E71" l="1"/>
  <c r="E72" l="1"/>
  <c r="E73" l="1"/>
  <c r="E74" l="1"/>
  <c r="E75" l="1"/>
  <c r="E76" l="1"/>
  <c r="E77" l="1"/>
  <c r="E78" l="1"/>
  <c r="E79" l="1"/>
  <c r="E80" l="1"/>
  <c r="E81" l="1"/>
  <c r="E82" l="1"/>
  <c r="E83" l="1"/>
  <c r="E84" l="1"/>
  <c r="E85" l="1"/>
  <c r="E86" l="1"/>
  <c r="E87" l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<sst xmlns="http://schemas.openxmlformats.org/spreadsheetml/2006/main" count="42" uniqueCount="38">
  <si>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</si>
  <si>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</si>
  <si>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</si>
  <si>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</si>
  <si>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</si>
  <si>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</si>
  <si>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</si>
  <si>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</si>
  <si>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</si>
  <si>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</si>
  <si>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</si>
  <si>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</si>
  <si>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</si>
  <si>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</si>
  <si>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</si>
  <si>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</si>
  <si>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</si>
  <si>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</si>
  <si>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</si>
  <si>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</si>
  <si>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</si>
  <si>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</si>
  <si>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</si>
  <si>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</si>
  <si>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</si>
  <si>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</si>
  <si>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</si>
  <si>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</si>
  <si>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</si>
  <si>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</si>
  <si>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</si>
  <si>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</si>
  <si>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</si>
  <si>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</si>
  <si>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Ryland 20YD</t>
  </si>
  <si>
    <t>123-31999</t>
  </si>
  <si>
    <t xml:space="preserve">NESW  Sec 21 T4N R67W 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</si>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</sst>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3"/>
      </left>
      <right/>
      <top style="medium">
        <color indexed="63"/>
      </top>
      <bottom/>
      <diagonal/>
    </border>
    <border>
      <left style="medium">
        <color indexed="63"/>
      </left>
      <right/>
      <top/>
      <bottom/>
      <diagonal/>
    </border>
    <border>
      <left/>
      <right style="medium">
        <color indexed="63"/>
      </right>
      <top style="medium">
        <color indexed="63"/>
      </top>
      <bottom/>
      <diagonal/>
    </border>
    <border>
      <left/>
      <right style="medium">
        <color indexed="63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3" borderId="5" xfId="0" applyNumberFormat="1" applyFont="1" applyFill="1" applyBorder="1" applyProtection="1">
      <protection locked="0"/>
    </xf>
    <xf numFmtId="2" fontId="3" fillId="3" borderId="5" xfId="0" applyNumberFormat="1" applyFont="1" applyFill="1" applyBorder="1" applyAlignment="1">
      <alignment horizontal="right"/>
    </xf>
    <xf numFmtId="1" fontId="3" fillId="3" borderId="6" xfId="0" applyNumberFormat="1" applyFont="1" applyFill="1" applyBorder="1" applyProtection="1">
      <protection locked="0"/>
    </xf>
    <xf numFmtId="2" fontId="3" fillId="3" borderId="6" xfId="0" applyNumberFormat="1" applyFont="1" applyFill="1" applyBorder="1" applyProtection="1">
      <protection locked="0"/>
    </xf>
    <xf numFmtId="2" fontId="3" fillId="3" borderId="6" xfId="0" applyNumberFormat="1" applyFont="1" applyFill="1" applyBorder="1" applyAlignment="1" applyProtection="1">
      <alignment horizontal="right"/>
      <protection locked="0"/>
    </xf>
    <xf numFmtId="1" fontId="3" fillId="3" borderId="6" xfId="0" applyNumberFormat="1" applyFont="1" applyFill="1" applyBorder="1" applyAlignment="1" applyProtection="1">
      <alignment horizontal="right"/>
      <protection locked="0"/>
    </xf>
    <xf numFmtId="0" fontId="3" fillId="3" borderId="5" xfId="0" applyFont="1" applyFill="1" applyBorder="1" applyProtection="1">
      <protection locked="0"/>
    </xf>
    <xf numFmtId="2" fontId="3" fillId="3" borderId="5" xfId="0" applyNumberFormat="1" applyFont="1" applyFill="1" applyBorder="1" applyAlignment="1" applyProtection="1">
      <alignment horizontal="right"/>
      <protection locked="0"/>
    </xf>
    <xf numFmtId="1" fontId="3" fillId="3" borderId="5" xfId="0" applyNumberFormat="1" applyFont="1" applyFill="1" applyBorder="1" applyProtection="1">
      <protection locked="0"/>
    </xf>
    <xf numFmtId="0" fontId="3" fillId="3" borderId="5" xfId="0" applyNumberFormat="1" applyFont="1" applyFill="1" applyBorder="1" applyProtection="1">
      <protection locked="0"/>
    </xf>
    <xf numFmtId="0" fontId="0" fillId="0" borderId="7" xfId="0" applyFill="1" applyBorder="1" applyProtection="1">
      <protection hidden="1"/>
    </xf>
    <xf numFmtId="0" fontId="0" fillId="0" borderId="9" xfId="0" applyFill="1" applyBorder="1" applyProtection="1">
      <protection hidden="1"/>
    </xf>
    <xf numFmtId="2" fontId="0" fillId="0" borderId="8" xfId="0" applyNumberFormat="1" applyFill="1" applyBorder="1" applyProtection="1">
      <protection hidden="1"/>
    </xf>
    <xf numFmtId="2" fontId="0" fillId="0" borderId="10" xfId="0" applyNumberFormat="1" applyFill="1" applyBorder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yland%2020yd%20survey's%20filin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E8Dat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rveys"/>
      <sheetName val="Target"/>
      <sheetName val="Plot "/>
      <sheetName val="0-8000 Horizontal View"/>
      <sheetName val="0-8000 Vertical View"/>
      <sheetName val="Worksheet"/>
      <sheetName val="PRINTALL"/>
      <sheetName val="PRINTRANGE"/>
    </sheetNames>
    <sheetDataSet>
      <sheetData sheetId="0">
        <row r="1">
          <cell r="V1">
            <v>1</v>
          </cell>
        </row>
        <row r="10">
          <cell r="V10">
            <v>0</v>
          </cell>
          <cell r="W10">
            <v>0</v>
          </cell>
        </row>
        <row r="11">
          <cell r="F11">
            <v>156</v>
          </cell>
          <cell r="U11">
            <v>1.0000040615853929</v>
          </cell>
          <cell r="V11">
            <v>-0.39434091832484447</v>
          </cell>
          <cell r="W11">
            <v>0.37552578145148874</v>
          </cell>
        </row>
        <row r="12">
          <cell r="F12">
            <v>89</v>
          </cell>
          <cell r="U12">
            <v>1.000040522649182</v>
          </cell>
          <cell r="V12">
            <v>-1.029590595516801</v>
          </cell>
          <cell r="W12">
            <v>-0.15958835076686051</v>
          </cell>
        </row>
        <row r="13">
          <cell r="F13">
            <v>92</v>
          </cell>
          <cell r="U13">
            <v>1.000141390881983</v>
          </cell>
          <cell r="V13">
            <v>-2.0675016589640141</v>
          </cell>
          <cell r="W13">
            <v>-3.5928383411781244</v>
          </cell>
        </row>
        <row r="14">
          <cell r="F14">
            <v>92</v>
          </cell>
          <cell r="U14">
            <v>1.0000823039592921</v>
          </cell>
          <cell r="V14">
            <v>-3.5765660599130662</v>
          </cell>
          <cell r="W14">
            <v>-10.323407696292641</v>
          </cell>
        </row>
        <row r="15">
          <cell r="F15">
            <v>92</v>
          </cell>
          <cell r="U15">
            <v>1.0001435120213245</v>
          </cell>
          <cell r="V15">
            <v>-6.7372901184139025</v>
          </cell>
          <cell r="W15">
            <v>-19.784872755579293</v>
          </cell>
        </row>
        <row r="16">
          <cell r="F16">
            <v>93</v>
          </cell>
          <cell r="U16">
            <v>1.0000609943674852</v>
          </cell>
          <cell r="V16">
            <v>-12.285918072142273</v>
          </cell>
          <cell r="W16">
            <v>-31.465644002492553</v>
          </cell>
        </row>
        <row r="17">
          <cell r="F17">
            <v>29</v>
          </cell>
          <cell r="U17">
            <v>1.0000073352587344</v>
          </cell>
          <cell r="V17">
            <v>-14.45332191400029</v>
          </cell>
          <cell r="W17">
            <v>-35.363800063886501</v>
          </cell>
        </row>
        <row r="18">
          <cell r="F18">
            <v>92</v>
          </cell>
          <cell r="U18">
            <v>1.0000238481962034</v>
          </cell>
          <cell r="V18">
            <v>-22.358854686009405</v>
          </cell>
          <cell r="W18">
            <v>-47.270333761933429</v>
          </cell>
        </row>
        <row r="19">
          <cell r="F19">
            <v>93</v>
          </cell>
          <cell r="U19">
            <v>1.0004943559481672</v>
          </cell>
          <cell r="V19">
            <v>-32.799074870023652</v>
          </cell>
          <cell r="W19">
            <v>-61.808243157864027</v>
          </cell>
        </row>
        <row r="20">
          <cell r="F20">
            <v>93</v>
          </cell>
          <cell r="U20">
            <v>1.0001985405099778</v>
          </cell>
          <cell r="V20">
            <v>-46.971859218274609</v>
          </cell>
          <cell r="W20">
            <v>-80.460806975537992</v>
          </cell>
        </row>
        <row r="21">
          <cell r="F21">
            <v>93</v>
          </cell>
          <cell r="U21">
            <v>1.0000839680493949</v>
          </cell>
          <cell r="V21">
            <v>-64.094975213883998</v>
          </cell>
          <cell r="W21">
            <v>-101.17866401260751</v>
          </cell>
        </row>
        <row r="22">
          <cell r="F22">
            <v>94</v>
          </cell>
          <cell r="U22">
            <v>1.0000509948575831</v>
          </cell>
          <cell r="V22">
            <v>-83.022005761852171</v>
          </cell>
          <cell r="W22">
            <v>-124.02733772573313</v>
          </cell>
        </row>
        <row r="23">
          <cell r="F23">
            <v>93</v>
          </cell>
          <cell r="U23">
            <v>1.0000679269896122</v>
          </cell>
          <cell r="V23">
            <v>-103.29168509856308</v>
          </cell>
          <cell r="W23">
            <v>-148.33911632590423</v>
          </cell>
        </row>
        <row r="24">
          <cell r="F24">
            <v>93</v>
          </cell>
          <cell r="U24">
            <v>1.0000202259490256</v>
          </cell>
          <cell r="V24">
            <v>-125.19342003936831</v>
          </cell>
          <cell r="W24">
            <v>-173.65891079147138</v>
          </cell>
        </row>
        <row r="25">
          <cell r="F25">
            <v>93</v>
          </cell>
          <cell r="U25">
            <v>1.0000365556938875</v>
          </cell>
          <cell r="V25">
            <v>-148.33154307645151</v>
          </cell>
          <cell r="W25">
            <v>-199.90395965671954</v>
          </cell>
        </row>
        <row r="26">
          <cell r="F26">
            <v>92</v>
          </cell>
          <cell r="U26">
            <v>1.0000184730797224</v>
          </cell>
          <cell r="V26">
            <v>-171.24411321077869</v>
          </cell>
          <cell r="W26">
            <v>-226.91933578437653</v>
          </cell>
        </row>
        <row r="27">
          <cell r="F27">
            <v>94</v>
          </cell>
          <cell r="U27">
            <v>1.0001911596682436</v>
          </cell>
          <cell r="V27">
            <v>-196.08378585435381</v>
          </cell>
          <cell r="W27">
            <v>-255.56634810630382</v>
          </cell>
        </row>
        <row r="28">
          <cell r="F28">
            <v>93</v>
          </cell>
          <cell r="U28">
            <v>1.0000235614923336</v>
          </cell>
          <cell r="V28">
            <v>-222.87262842641132</v>
          </cell>
          <cell r="W28">
            <v>-285.22101562826907</v>
          </cell>
        </row>
        <row r="29">
          <cell r="F29">
            <v>93</v>
          </cell>
          <cell r="U29">
            <v>1.0000162629773848</v>
          </cell>
          <cell r="V29">
            <v>-249.32164338509341</v>
          </cell>
          <cell r="W29">
            <v>-315.37423160004204</v>
          </cell>
        </row>
        <row r="30">
          <cell r="F30">
            <v>94</v>
          </cell>
          <cell r="U30">
            <v>1.0000097124273042</v>
          </cell>
          <cell r="V30">
            <v>-275.37002170794699</v>
          </cell>
          <cell r="W30">
            <v>-346.14822235233595</v>
          </cell>
        </row>
        <row r="31">
          <cell r="F31">
            <v>93</v>
          </cell>
          <cell r="U31">
            <v>1.0000725315908463</v>
          </cell>
          <cell r="V31">
            <v>-299.95384525165491</v>
          </cell>
          <cell r="W31">
            <v>-376.43137812251092</v>
          </cell>
        </row>
        <row r="32">
          <cell r="F32">
            <v>93</v>
          </cell>
          <cell r="U32">
            <v>1.0000017597407713</v>
          </cell>
          <cell r="V32">
            <v>-323.55763204259443</v>
          </cell>
          <cell r="W32">
            <v>-405.89434119140702</v>
          </cell>
        </row>
        <row r="33">
          <cell r="F33">
            <v>93</v>
          </cell>
          <cell r="U33">
            <v>1.0001195846903326</v>
          </cell>
          <cell r="V33">
            <v>-348.60077598384237</v>
          </cell>
          <cell r="W33">
            <v>-436.08509724253719</v>
          </cell>
        </row>
        <row r="34">
          <cell r="F34">
            <v>93</v>
          </cell>
          <cell r="U34">
            <v>1.0000075439508496</v>
          </cell>
          <cell r="V34">
            <v>-374.86597824559391</v>
          </cell>
          <cell r="W34">
            <v>-466.78586397865615</v>
          </cell>
        </row>
        <row r="35">
          <cell r="F35">
            <v>93</v>
          </cell>
          <cell r="U35">
            <v>1.000023964538415</v>
          </cell>
          <cell r="V35">
            <v>-400.97421631438101</v>
          </cell>
          <cell r="W35">
            <v>-496.35787774251327</v>
          </cell>
        </row>
        <row r="36">
          <cell r="F36">
            <v>93</v>
          </cell>
          <cell r="U36">
            <v>1.0000515904702501</v>
          </cell>
          <cell r="V36">
            <v>-425.99277085409523</v>
          </cell>
          <cell r="W36">
            <v>-525.68954658582334</v>
          </cell>
        </row>
        <row r="37">
          <cell r="F37">
            <v>92</v>
          </cell>
          <cell r="U37">
            <v>1.0000098423654644</v>
          </cell>
          <cell r="V37">
            <v>-450.09532618234488</v>
          </cell>
          <cell r="W37">
            <v>-555.45129421995114</v>
          </cell>
        </row>
        <row r="38">
          <cell r="F38">
            <v>94</v>
          </cell>
          <cell r="U38">
            <v>1.0000162804173973</v>
          </cell>
          <cell r="V38">
            <v>-475.2638463383887</v>
          </cell>
          <cell r="W38">
            <v>-585.50678121053147</v>
          </cell>
        </row>
        <row r="39">
          <cell r="F39">
            <v>92</v>
          </cell>
          <cell r="U39">
            <v>1.0000551837441134</v>
          </cell>
          <cell r="V39">
            <v>-501.16288327472569</v>
          </cell>
          <cell r="W39">
            <v>-613.99886396461613</v>
          </cell>
        </row>
        <row r="40">
          <cell r="F40">
            <v>94</v>
          </cell>
          <cell r="U40">
            <v>1.0000045677988969</v>
          </cell>
          <cell r="V40">
            <v>-528.50879934669501</v>
          </cell>
          <cell r="W40">
            <v>-643.01764519934238</v>
          </cell>
        </row>
        <row r="41">
          <cell r="F41">
            <v>93</v>
          </cell>
          <cell r="U41">
            <v>1.0000029234074337</v>
          </cell>
          <cell r="V41">
            <v>-555.51397748980571</v>
          </cell>
          <cell r="W41">
            <v>-671.77523905045848</v>
          </cell>
        </row>
        <row r="42">
          <cell r="F42">
            <v>93</v>
          </cell>
          <cell r="U42">
            <v>1.0000099772058737</v>
          </cell>
          <cell r="V42">
            <v>-582.68472291908029</v>
          </cell>
          <cell r="W42">
            <v>-699.86643658477931</v>
          </cell>
        </row>
        <row r="43">
          <cell r="F43">
            <v>94</v>
          </cell>
          <cell r="U43">
            <v>1.0000385820017539</v>
          </cell>
          <cell r="V43">
            <v>-610.19732689198099</v>
          </cell>
          <cell r="W43">
            <v>-728.72304384637414</v>
          </cell>
        </row>
        <row r="44">
          <cell r="F44">
            <v>93</v>
          </cell>
          <cell r="U44">
            <v>1.000136991150786</v>
          </cell>
          <cell r="V44">
            <v>-635.86015353506843</v>
          </cell>
          <cell r="W44">
            <v>-759.11840965334068</v>
          </cell>
        </row>
        <row r="45">
          <cell r="F45">
            <v>93</v>
          </cell>
          <cell r="U45">
            <v>1.0001029063394598</v>
          </cell>
          <cell r="V45">
            <v>-660.32916640658618</v>
          </cell>
          <cell r="W45">
            <v>-788.90199089410407</v>
          </cell>
        </row>
        <row r="46">
          <cell r="F46">
            <v>93</v>
          </cell>
          <cell r="U46">
            <v>1.0000117421950565</v>
          </cell>
          <cell r="V46">
            <v>-685.14283411009524</v>
          </cell>
          <cell r="W46">
            <v>-816.65924168512458</v>
          </cell>
        </row>
        <row r="47">
          <cell r="F47">
            <v>93</v>
          </cell>
          <cell r="U47">
            <v>1.0001309789607242</v>
          </cell>
          <cell r="V47">
            <v>-709.41016488610273</v>
          </cell>
          <cell r="W47">
            <v>-845.64191585677918</v>
          </cell>
        </row>
        <row r="48">
          <cell r="F48">
            <v>93</v>
          </cell>
          <cell r="U48">
            <v>1.0000504286122307</v>
          </cell>
          <cell r="V48">
            <v>-732.69492769487454</v>
          </cell>
          <cell r="W48">
            <v>-875.4509384106475</v>
          </cell>
        </row>
        <row r="49">
          <cell r="F49">
            <v>94</v>
          </cell>
          <cell r="U49">
            <v>1.0000257574746581</v>
          </cell>
          <cell r="V49">
            <v>-756.07313430648787</v>
          </cell>
          <cell r="W49">
            <v>-905.32310259040571</v>
          </cell>
        </row>
        <row r="50">
          <cell r="F50">
            <v>93</v>
          </cell>
          <cell r="U50">
            <v>1.0000151850380568</v>
          </cell>
          <cell r="V50">
            <v>-778.99804190051816</v>
          </cell>
          <cell r="W50">
            <v>-935.40865807539046</v>
          </cell>
        </row>
        <row r="51">
          <cell r="F51">
            <v>91</v>
          </cell>
          <cell r="U51">
            <v>1.0000417545644933</v>
          </cell>
          <cell r="V51">
            <v>-801.08051054396753</v>
          </cell>
          <cell r="W51">
            <v>-965.64997047802933</v>
          </cell>
        </row>
        <row r="52">
          <cell r="F52">
            <v>94</v>
          </cell>
          <cell r="U52">
            <v>1.0000752201794894</v>
          </cell>
          <cell r="V52">
            <v>-824.38776043348958</v>
          </cell>
          <cell r="W52">
            <v>-996.50661430486036</v>
          </cell>
        </row>
        <row r="53">
          <cell r="F53">
            <v>93</v>
          </cell>
          <cell r="U53">
            <v>1.0001244857990503</v>
          </cell>
          <cell r="V53">
            <v>-848.5563095367612</v>
          </cell>
          <cell r="W53">
            <v>-1027.1229990424481</v>
          </cell>
        </row>
        <row r="54">
          <cell r="F54">
            <v>93</v>
          </cell>
          <cell r="U54">
            <v>1.0000267872059749</v>
          </cell>
          <cell r="V54">
            <v>-874.36153075549555</v>
          </cell>
          <cell r="W54">
            <v>-1059.1488788494657</v>
          </cell>
        </row>
        <row r="55">
          <cell r="F55">
            <v>93</v>
          </cell>
          <cell r="U55">
            <v>1.0000805165389686</v>
          </cell>
          <cell r="V55">
            <v>-901.19165178159233</v>
          </cell>
          <cell r="W55">
            <v>-1092.4865166837101</v>
          </cell>
        </row>
        <row r="56">
          <cell r="F56">
            <v>94</v>
          </cell>
          <cell r="U56">
            <v>1.0000250189773265</v>
          </cell>
          <cell r="V56">
            <v>-927.86916087648547</v>
          </cell>
          <cell r="W56">
            <v>-1127.1821548155642</v>
          </cell>
        </row>
        <row r="57">
          <cell r="F57">
            <v>93</v>
          </cell>
          <cell r="U57">
            <v>1.0000907285034522</v>
          </cell>
          <cell r="V57">
            <v>-953.17080829472582</v>
          </cell>
          <cell r="W57">
            <v>-1159.8839328522686</v>
          </cell>
        </row>
        <row r="58">
          <cell r="F58">
            <v>93</v>
          </cell>
          <cell r="U58">
            <v>1.0000026967174307</v>
          </cell>
          <cell r="V58">
            <v>-977.78526191260835</v>
          </cell>
          <cell r="W58">
            <v>-1191.2746649824148</v>
          </cell>
        </row>
        <row r="59">
          <cell r="F59">
            <v>93</v>
          </cell>
          <cell r="U59">
            <v>1.0000650392135222</v>
          </cell>
          <cell r="V59">
            <v>-1002.8321027353513</v>
          </cell>
          <cell r="W59">
            <v>-1223.6247704052075</v>
          </cell>
        </row>
        <row r="60">
          <cell r="F60">
            <v>94</v>
          </cell>
          <cell r="U60">
            <v>1.0001025741393146</v>
          </cell>
          <cell r="V60">
            <v>-1028.3925339501147</v>
          </cell>
          <cell r="W60">
            <v>-1255.8457611559475</v>
          </cell>
        </row>
        <row r="61">
          <cell r="F61">
            <v>93</v>
          </cell>
          <cell r="U61">
            <v>1.0000229066812893</v>
          </cell>
          <cell r="V61">
            <v>-1053.9632614561315</v>
          </cell>
          <cell r="W61">
            <v>-1286.3633655740803</v>
          </cell>
        </row>
        <row r="62">
          <cell r="F62">
            <v>93</v>
          </cell>
          <cell r="U62">
            <v>1.0000122603059156</v>
          </cell>
          <cell r="V62">
            <v>-1080.7650857078922</v>
          </cell>
          <cell r="W62">
            <v>-1317.0822255492042</v>
          </cell>
        </row>
        <row r="63">
          <cell r="F63">
            <v>93</v>
          </cell>
          <cell r="U63">
            <v>1.0001663608158868</v>
          </cell>
          <cell r="V63">
            <v>-1106.5331277355142</v>
          </cell>
          <cell r="W63">
            <v>-1346.8502923636561</v>
          </cell>
        </row>
        <row r="64">
          <cell r="F64">
            <v>93</v>
          </cell>
          <cell r="U64">
            <v>1.0000655052375653</v>
          </cell>
          <cell r="V64">
            <v>-1130.9174877638311</v>
          </cell>
          <cell r="W64">
            <v>-1376.7223527260949</v>
          </cell>
        </row>
        <row r="65">
          <cell r="F65">
            <v>94</v>
          </cell>
          <cell r="U65">
            <v>1.0000077337973288</v>
          </cell>
          <cell r="V65">
            <v>-1155.7804490074041</v>
          </cell>
          <cell r="W65">
            <v>-1407.7046918479111</v>
          </cell>
        </row>
        <row r="66">
          <cell r="F66">
            <v>93</v>
          </cell>
          <cell r="U66">
            <v>1.0002003430974238</v>
          </cell>
          <cell r="V66">
            <v>-1181.3682443001962</v>
          </cell>
          <cell r="W66">
            <v>-1435.8967032308578</v>
          </cell>
        </row>
        <row r="67">
          <cell r="F67">
            <v>94</v>
          </cell>
          <cell r="U67">
            <v>1.0000980019627996</v>
          </cell>
          <cell r="V67">
            <v>-1206.8621531204701</v>
          </cell>
          <cell r="W67">
            <v>-1461.5908858375039</v>
          </cell>
        </row>
        <row r="68">
          <cell r="F68">
            <v>94</v>
          </cell>
          <cell r="U68">
            <v>1.0002732928073648</v>
          </cell>
          <cell r="V68">
            <v>-1228.4612638347044</v>
          </cell>
          <cell r="W68">
            <v>-1486.3683303490554</v>
          </cell>
        </row>
        <row r="69">
          <cell r="F69">
            <v>93</v>
          </cell>
          <cell r="U69">
            <v>1.0000653983688224</v>
          </cell>
          <cell r="V69">
            <v>-1246.4281321005215</v>
          </cell>
          <cell r="W69">
            <v>-1509.7761477107579</v>
          </cell>
        </row>
        <row r="70">
          <cell r="F70">
            <v>93</v>
          </cell>
          <cell r="U70">
            <v>1.0000142665411309</v>
          </cell>
          <cell r="V70">
            <v>-1263.4029958313986</v>
          </cell>
          <cell r="W70">
            <v>-1531.7064444667506</v>
          </cell>
        </row>
        <row r="71">
          <cell r="F71">
            <v>93</v>
          </cell>
          <cell r="U71">
            <v>1.0001024931662224</v>
          </cell>
          <cell r="V71">
            <v>-1279.3696592179019</v>
          </cell>
          <cell r="W71">
            <v>-1551.758670238183</v>
          </cell>
        </row>
        <row r="72">
          <cell r="F72">
            <v>93</v>
          </cell>
          <cell r="U72">
            <v>1.0000436650916709</v>
          </cell>
          <cell r="V72">
            <v>-1293.9478185910318</v>
          </cell>
          <cell r="W72">
            <v>-1569.6113147986227</v>
          </cell>
        </row>
        <row r="73">
          <cell r="F73">
            <v>93</v>
          </cell>
          <cell r="U73">
            <v>1.0001228804762079</v>
          </cell>
          <cell r="V73">
            <v>-1306.8786495805657</v>
          </cell>
          <cell r="W73">
            <v>-1585.242004383211</v>
          </cell>
        </row>
        <row r="74">
          <cell r="F74">
            <v>94</v>
          </cell>
          <cell r="U74">
            <v>1.0001701213601235</v>
          </cell>
          <cell r="V74">
            <v>-1317.1541012787229</v>
          </cell>
          <cell r="W74">
            <v>-1598.4274636395826</v>
          </cell>
        </row>
        <row r="75">
          <cell r="F75">
            <v>93</v>
          </cell>
          <cell r="U75">
            <v>1.0000325466412185</v>
          </cell>
          <cell r="V75">
            <v>-1324.8579876959775</v>
          </cell>
          <cell r="W75">
            <v>-1609.8038571543198</v>
          </cell>
        </row>
        <row r="76">
          <cell r="F76">
            <v>94</v>
          </cell>
          <cell r="U76">
            <v>1.0001035056579377</v>
          </cell>
          <cell r="V76">
            <v>-1331.1269145113072</v>
          </cell>
          <cell r="W76">
            <v>-1619.388711774222</v>
          </cell>
        </row>
        <row r="77">
          <cell r="F77">
            <v>93</v>
          </cell>
          <cell r="U77">
            <v>1.0000492390058562</v>
          </cell>
          <cell r="V77">
            <v>-1336.3242428961807</v>
          </cell>
          <cell r="W77">
            <v>-1626.3177860169812</v>
          </cell>
        </row>
        <row r="78">
          <cell r="F78">
            <v>93</v>
          </cell>
          <cell r="U78">
            <v>1.0000506958741704</v>
          </cell>
          <cell r="V78">
            <v>-1340.3830852297101</v>
          </cell>
          <cell r="W78">
            <v>-1631.3759642032724</v>
          </cell>
        </row>
        <row r="79">
          <cell r="F79">
            <v>93</v>
          </cell>
          <cell r="U79">
            <v>1.0000162465791242</v>
          </cell>
          <cell r="V79">
            <v>-1343.2212422735915</v>
          </cell>
          <cell r="W79">
            <v>-1635.1286804995923</v>
          </cell>
        </row>
        <row r="80">
          <cell r="F80">
            <v>93</v>
          </cell>
          <cell r="U80">
            <v>1.0000096142694757</v>
          </cell>
          <cell r="V80">
            <v>-1345.4501017852531</v>
          </cell>
          <cell r="W80">
            <v>-1637.9152756604822</v>
          </cell>
        </row>
        <row r="81">
          <cell r="F81">
            <v>93</v>
          </cell>
          <cell r="U81">
            <v>1</v>
          </cell>
          <cell r="V81">
            <v>-1347.4325930816092</v>
          </cell>
          <cell r="W81">
            <v>-1640.0578393027254</v>
          </cell>
        </row>
        <row r="82">
          <cell r="F82">
            <v>93</v>
          </cell>
          <cell r="U82">
            <v>1.0000082467394733</v>
          </cell>
          <cell r="V82">
            <v>-1348.9276306182092</v>
          </cell>
          <cell r="W82">
            <v>-1641.9506874768608</v>
          </cell>
        </row>
        <row r="83">
          <cell r="F83">
            <v>93</v>
          </cell>
          <cell r="U83">
            <v>1.0000046987444764</v>
          </cell>
          <cell r="V83">
            <v>-1349.8931808145537</v>
          </cell>
          <cell r="W83">
            <v>-1643.4469126312792</v>
          </cell>
        </row>
        <row r="84">
          <cell r="F84">
            <v>94</v>
          </cell>
          <cell r="U84">
            <v>1.0000017091380147</v>
          </cell>
          <cell r="V84">
            <v>-1350.9946690691061</v>
          </cell>
          <cell r="W84">
            <v>-1644.5318546816</v>
          </cell>
        </row>
        <row r="85">
          <cell r="F85">
            <v>93</v>
          </cell>
          <cell r="U85">
            <v>1</v>
          </cell>
          <cell r="V85">
            <v>-1352.1863326789041</v>
          </cell>
          <cell r="W85">
            <v>-1645.5092318023928</v>
          </cell>
        </row>
        <row r="86">
          <cell r="F86">
            <v>93</v>
          </cell>
          <cell r="U86">
            <v>1</v>
          </cell>
          <cell r="V86">
            <v>-1353.1871886259196</v>
          </cell>
          <cell r="W86">
            <v>-1646.3353766332007</v>
          </cell>
        </row>
        <row r="87">
          <cell r="F87">
            <v>93</v>
          </cell>
          <cell r="U87">
            <v>1</v>
          </cell>
          <cell r="V87">
            <v>-1354.0292112753698</v>
          </cell>
          <cell r="W87">
            <v>-1647.1989283265352</v>
          </cell>
        </row>
        <row r="88">
          <cell r="F88">
            <v>93</v>
          </cell>
          <cell r="U88">
            <v>1.000002288379267</v>
          </cell>
          <cell r="V88">
            <v>-1354.6703191863437</v>
          </cell>
          <cell r="W88">
            <v>-1648.0367630318717</v>
          </cell>
        </row>
        <row r="89">
          <cell r="F89">
            <v>94</v>
          </cell>
          <cell r="U89">
            <v>1</v>
          </cell>
          <cell r="V89">
            <v>-1355.2494500362059</v>
          </cell>
          <cell r="W89">
            <v>-1648.8321663148522</v>
          </cell>
        </row>
        <row r="90">
          <cell r="F90">
            <v>93</v>
          </cell>
          <cell r="U90">
            <v>1.000002712911239</v>
          </cell>
          <cell r="V90">
            <v>-1355.8159200588739</v>
          </cell>
          <cell r="W90">
            <v>-1649.5140395678598</v>
          </cell>
        </row>
        <row r="91">
          <cell r="F91">
            <v>93</v>
          </cell>
          <cell r="U91">
            <v>1.0000026143237883</v>
          </cell>
          <cell r="V91">
            <v>-1356.0677339278636</v>
          </cell>
          <cell r="W91">
            <v>-1650.0528280953356</v>
          </cell>
        </row>
        <row r="92">
          <cell r="F92">
            <v>93</v>
          </cell>
          <cell r="U92">
            <v>1.0000061867259955</v>
          </cell>
          <cell r="V92">
            <v>-1356.3191388144417</v>
          </cell>
          <cell r="W92">
            <v>-1650.3777867437962</v>
          </cell>
        </row>
        <row r="93">
          <cell r="F93">
            <v>93</v>
          </cell>
          <cell r="U93">
            <v>1</v>
          </cell>
          <cell r="V93">
            <v>-1356.705256216982</v>
          </cell>
          <cell r="W93">
            <v>-1650.4556618458723</v>
          </cell>
        </row>
        <row r="94">
          <cell r="F94">
            <v>93</v>
          </cell>
          <cell r="U94">
            <v>1.0000028602886446</v>
          </cell>
          <cell r="V94">
            <v>-1356.9937481615223</v>
          </cell>
          <cell r="W94">
            <v>-1650.3381557495959</v>
          </cell>
        </row>
        <row r="95">
          <cell r="F95">
            <v>78</v>
          </cell>
          <cell r="U95">
            <v>1</v>
          </cell>
          <cell r="V95">
            <v>-1357.2383925014099</v>
          </cell>
          <cell r="W95">
            <v>-1650.0111329108322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E8Dat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1" sqref="I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9.4257812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>
      <c r="A2" s="10" t="s">
        <v>7</v>
      </c>
      <c r="B2" s="21">
        <v>0</v>
      </c>
      <c r="C2" s="22">
        <v>0</v>
      </c>
      <c r="D2" s="22">
        <v>0</v>
      </c>
      <c r="E2" s="19">
        <v>0</v>
      </c>
      <c r="F2" s="29">
        <f>[1]Surveys!V10</f>
        <v>0</v>
      </c>
      <c r="G2" s="30">
        <f>[1]Surveys!W10</f>
        <v>0</v>
      </c>
    </row>
    <row r="3" spans="1:11" ht="16.5" thickBot="1">
      <c r="A3" s="11" t="s">
        <v>33</v>
      </c>
      <c r="B3" s="21">
        <v>156</v>
      </c>
      <c r="C3" s="23">
        <v>0.4</v>
      </c>
      <c r="D3" s="23">
        <v>136.4</v>
      </c>
      <c r="E3" s="20">
        <f>IF(Data!B3="","",IF([1]Surveys!$V$1=1,E2+([1]Surveys!U11*[1]Surveys!F11/2*(COS(RADIANS(Data!C3))+COS(RADIANS(Data!C2)))),IF([1]Surveys!$V$1=2,IF(Data!C3=Data!C2,E2+[1]Surveys!F11*(DEGREES(COS(RADIANS([2]E8Data!C3)))),E2+([1]Surveys!F11/(Data!C3-Data!C2))*(DEGREES(SIN(RADIANS(Data!C3))-SIN(RADIANS(Data!C2))))),E2+([1]Surveys!F11*(COS(RADIANS((Data!C3+Data!C2)/2)))))))</f>
        <v>155.99873279462182</v>
      </c>
      <c r="F3" s="31">
        <f>[1]Surveys!V11</f>
        <v>-0.39434091832484447</v>
      </c>
      <c r="G3" s="32">
        <f>[1]Surveys!W11</f>
        <v>0.37552578145148874</v>
      </c>
    </row>
    <row r="4" spans="1:11" ht="16.5" thickBot="1">
      <c r="A4" s="8" t="s">
        <v>8</v>
      </c>
      <c r="B4" s="21">
        <v>245</v>
      </c>
      <c r="C4" s="23">
        <v>1.1000000000000001</v>
      </c>
      <c r="D4" s="23">
        <v>241.3</v>
      </c>
      <c r="E4" s="20">
        <f>IF(Data!B4="","",IF([1]Surveys!$V$1=1,E3+([1]Surveys!U12*[1]Surveys!F12/2*(COS(RADIANS(Data!C4))+COS(RADIANS(Data!C3)))),IF([1]Surveys!$V$1=2,IF(Data!C4=Data!C3,E3+[1]Surveys!F12*(COS(RADIANS(Data!C4))),E3+([1]Surveys!F12/(Data!C4-Data!C3))*(DEGREES(SIN(RADIANS(Data!C4))-SIN(RADIANS(Data!C3))))),E3+([1]Surveys!F12*(COS(RADIANS((Data!C4+Data!C3)/2)))))))</f>
        <v>244.99305368993953</v>
      </c>
      <c r="F4" s="31">
        <f>[1]Surveys!V12</f>
        <v>-1.029590595516801</v>
      </c>
      <c r="G4" s="32">
        <f>[1]Surveys!W12</f>
        <v>-0.15958835076686051</v>
      </c>
    </row>
    <row r="5" spans="1:11" ht="16.5" thickBot="1">
      <c r="A5" s="12">
        <v>69175</v>
      </c>
      <c r="B5" s="21">
        <v>337</v>
      </c>
      <c r="C5" s="23">
        <v>3.4</v>
      </c>
      <c r="D5" s="23">
        <v>257</v>
      </c>
      <c r="E5" s="20">
        <f>IF(Data!B5="","",IF([1]Surveys!$V$1=1,E4+([1]Surveys!U13*[1]Surveys!F13/2*(COS(RADIANS(Data!C5))+COS(RADIANS(Data!C4)))),IF([1]Surveys!$V$1=2,IF(Data!C5=Data!C4,E4+[1]Surveys!F13*(COS(RADIANS(Data!C5))),E4+([1]Surveys!F13/(Data!C5-Data!C4))*(DEGREES(SIN(RADIANS(Data!C5))-SIN(RADIANS(Data!C4))))),E4+([1]Surveys!F13*(COS(RADIANS((Data!C5+Data!C4)/2)))))))</f>
        <v>336.91660384644103</v>
      </c>
      <c r="F5" s="31">
        <f>[1]Surveys!V13</f>
        <v>-2.0675016589640141</v>
      </c>
      <c r="G5" s="32">
        <f>[1]Surveys!W13</f>
        <v>-3.5928383411781244</v>
      </c>
    </row>
    <row r="6" spans="1:11" ht="16.5" thickBot="1">
      <c r="A6" s="9" t="s">
        <v>9</v>
      </c>
      <c r="B6" s="21">
        <v>429</v>
      </c>
      <c r="C6" s="23">
        <v>5.2</v>
      </c>
      <c r="D6" s="23">
        <v>257.60000000000002</v>
      </c>
      <c r="E6" s="20">
        <f>IF(Data!B6="","",IF([1]Surveys!$V$1=1,E5+([1]Surveys!U14*[1]Surveys!F14/2*(COS(RADIANS(Data!C6))+COS(RADIANS(Data!C5)))),IF([1]Surveys!$V$1=2,IF(Data!C6=Data!C5,E5+[1]Surveys!F14*(COS(RADIANS(Data!C6))),E5+([1]Surveys!F14/(Data!C6-Data!C5))*(DEGREES(SIN(RADIANS(Data!C6))-SIN(RADIANS(Data!C5))))),E5+([1]Surveys!F14*(COS(RADIANS((Data!C6+Data!C5)/2)))))))</f>
        <v>428.65386798595046</v>
      </c>
      <c r="F6" s="31">
        <f>[1]Surveys!V14</f>
        <v>-3.5765660599130662</v>
      </c>
      <c r="G6" s="32">
        <f>[1]Surveys!W14</f>
        <v>-10.323407696292641</v>
      </c>
    </row>
    <row r="7" spans="1:11" ht="16.5" thickBot="1">
      <c r="A7" s="13" t="s">
        <v>34</v>
      </c>
      <c r="B7" s="21">
        <v>521</v>
      </c>
      <c r="C7" s="23">
        <v>7.3</v>
      </c>
      <c r="D7" s="23">
        <v>247.2</v>
      </c>
      <c r="E7" s="20">
        <f>IF(Data!B7="","",IF([1]Surveys!$V$1=1,E6+([1]Surveys!U15*[1]Surveys!F15/2*(COS(RADIANS(Data!C7))+COS(RADIANS(Data!C6)))),IF([1]Surveys!$V$1=2,IF(Data!C7=Data!C6,E6+[1]Surveys!F15*(COS(RADIANS(Data!C7))),E6+([1]Surveys!F15/(Data!C7-Data!C6))*(DEGREES(SIN(RADIANS(Data!C7))-SIN(RADIANS(Data!C6))))),E6+([1]Surveys!F15*(COS(RADIANS((Data!C7+Data!C6)/2)))))))</f>
        <v>520.10481710876104</v>
      </c>
      <c r="F7" s="31">
        <f>[1]Surveys!V15</f>
        <v>-6.7372901184139025</v>
      </c>
      <c r="G7" s="32">
        <f>[1]Surveys!W15</f>
        <v>-19.784872755579293</v>
      </c>
    </row>
    <row r="8" spans="1:11" ht="16.5" thickBot="1">
      <c r="A8" s="16" t="s">
        <v>12</v>
      </c>
      <c r="B8" s="21">
        <v>614</v>
      </c>
      <c r="C8" s="23">
        <v>8.6999999999999993</v>
      </c>
      <c r="D8" s="23">
        <v>242.4</v>
      </c>
      <c r="E8" s="20">
        <f>IF(Data!B8="","",IF([1]Surveys!$V$1=1,E7+([1]Surveys!U16*[1]Surveys!F16/2*(COS(RADIANS(Data!C8))+COS(RADIANS(Data!C7)))),IF([1]Surveys!$V$1=2,IF(Data!C8=Data!C7,E7+[1]Surveys!F16*(COS(RADIANS(Data!C8))),E7+([1]Surveys!F16/(Data!C8-Data!C7))*(DEGREES(SIN(RADIANS(Data!C8))-SIN(RADIANS(Data!C7))))),E7+([1]Surveys!F16*(COS(RADIANS((Data!C8+Data!C7)/2)))))))</f>
        <v>612.19849127861016</v>
      </c>
      <c r="F8" s="31">
        <f>[1]Surveys!V16</f>
        <v>-12.285918072142273</v>
      </c>
      <c r="G8" s="32">
        <f>[1]Surveys!W16</f>
        <v>-31.465644002492553</v>
      </c>
    </row>
    <row r="9" spans="1:11" ht="16.5" thickBot="1">
      <c r="A9" s="13" t="s">
        <v>35</v>
      </c>
      <c r="B9" s="21">
        <v>643</v>
      </c>
      <c r="C9" s="22">
        <v>9</v>
      </c>
      <c r="D9" s="22">
        <v>239.5</v>
      </c>
      <c r="E9" s="20">
        <f>IF(Data!B9="","",IF([1]Surveys!$V$1=1,E8+([1]Surveys!U17*[1]Surveys!F17/2*(COS(RADIANS(Data!C9))+COS(RADIANS(Data!C8)))),IF([1]Surveys!$V$1=2,IF(Data!C9=Data!C8,E8+[1]Surveys!F17*(COS(RADIANS(Data!C9))),E8+([1]Surveys!F17/(Data!C9-Data!C8))*(DEGREES(SIN(RADIANS(Data!C9))-SIN(RADIANS(Data!C8))))),E8+([1]Surveys!F17*(COS(RADIANS((Data!C9+Data!C8)/2)))))))</f>
        <v>640.85334376518074</v>
      </c>
      <c r="F9" s="31">
        <f>[1]Surveys!V17</f>
        <v>-14.45332191400029</v>
      </c>
      <c r="G9" s="32">
        <f>[1]Surveys!W17</f>
        <v>-35.363800063886501</v>
      </c>
    </row>
    <row r="10" spans="1:11" ht="16.5" thickBot="1">
      <c r="A10" s="14" t="s">
        <v>11</v>
      </c>
      <c r="B10" s="21">
        <v>735</v>
      </c>
      <c r="C10" s="22">
        <v>8.9</v>
      </c>
      <c r="D10" s="22">
        <v>233.3</v>
      </c>
      <c r="E10" s="20">
        <f>IF(Data!B10="","",IF([1]Surveys!$V$1=1,E9+([1]Surveys!U18*[1]Surveys!F18/2*(COS(RADIANS(Data!C10))+COS(RADIANS(Data!C9)))),IF([1]Surveys!$V$1=2,IF(Data!C10=Data!C9,E9+[1]Surveys!F18*(COS(RADIANS(Data!C10))),E9+([1]Surveys!F18/(Data!C10-Data!C9))*(DEGREES(SIN(RADIANS(Data!C10))-SIN(RADIANS(Data!C9))))),E9+([1]Surveys!F18*(COS(RADIANS((Data!C10+Data!C9)/2)))))))</f>
        <v>731.73532857766747</v>
      </c>
      <c r="F10" s="31">
        <f>[1]Surveys!V18</f>
        <v>-22.358854686009405</v>
      </c>
      <c r="G10" s="32">
        <f>[1]Surveys!W18</f>
        <v>-47.270333761933429</v>
      </c>
    </row>
    <row r="11" spans="1:11" ht="16.5" thickBot="1">
      <c r="A11" s="15" t="s">
        <v>36</v>
      </c>
      <c r="B11" s="21">
        <v>828</v>
      </c>
      <c r="C11" s="22">
        <v>13.3</v>
      </c>
      <c r="D11" s="22">
        <v>235</v>
      </c>
      <c r="E11" s="20">
        <f>IF(Data!B11="","",IF([1]Surveys!$V$1=1,E10+([1]Surveys!U19*[1]Surveys!F19/2*(COS(RADIANS(Data!C11))+COS(RADIANS(Data!C10)))),IF([1]Surveys!$V$1=2,IF(Data!C11=Data!C10,E10+[1]Surveys!F19*(COS(RADIANS(Data!C11))),E10+([1]Surveys!F19/(Data!C11-Data!C10))*(DEGREES(SIN(RADIANS(Data!C11))-SIN(RADIANS(Data!C10))))),E10+([1]Surveys!F19*(COS(RADIANS((Data!C11+Data!C10)/2)))))))</f>
        <v>822.97336169800565</v>
      </c>
      <c r="F11" s="31">
        <f>[1]Surveys!V19</f>
        <v>-32.799074870023652</v>
      </c>
      <c r="G11" s="32">
        <f>[1]Surveys!W19</f>
        <v>-61.808243157864027</v>
      </c>
    </row>
    <row r="12" spans="1:11" ht="16.5" thickBot="1">
      <c r="A12" s="14" t="s">
        <v>10</v>
      </c>
      <c r="B12" s="21">
        <v>921</v>
      </c>
      <c r="C12" s="22">
        <v>15.9</v>
      </c>
      <c r="D12" s="22">
        <v>230.9</v>
      </c>
      <c r="E12" s="20">
        <f>IF(Data!B12="","",IF([1]Surveys!$V$1=1,E11+([1]Surveys!U20*[1]Surveys!F20/2*(COS(RADIANS(Data!C12))+COS(RADIANS(Data!C11)))),IF([1]Surveys!$V$1=2,IF(Data!C12=Data!C11,E11+[1]Surveys!F20*(COS(RADIANS(Data!C12))),E11+([1]Surveys!F20/(Data!C12-Data!C11))*(DEGREES(SIN(RADIANS(Data!C12))-SIN(RADIANS(Data!C11))))),E11+([1]Surveys!F20*(COS(RADIANS((Data!C12+Data!C11)/2)))))))</f>
        <v>912.96501361802768</v>
      </c>
      <c r="F12" s="31">
        <f>[1]Surveys!V20</f>
        <v>-46.971859218274609</v>
      </c>
      <c r="G12" s="32">
        <f>[1]Surveys!W20</f>
        <v>-80.460806975537992</v>
      </c>
    </row>
    <row r="13" spans="1:11" ht="16.5" thickBot="1">
      <c r="A13" s="13" t="s">
        <v>37</v>
      </c>
      <c r="B13" s="21">
        <v>1014</v>
      </c>
      <c r="C13" s="22">
        <v>17.7</v>
      </c>
      <c r="D13" s="22">
        <v>230</v>
      </c>
      <c r="E13" s="20">
        <f>IF(Data!B13="","",IF([1]Surveys!$V$1=1,E12+([1]Surveys!U21*[1]Surveys!F21/2*(COS(RADIANS(Data!C13))+COS(RADIANS(Data!C12)))),IF([1]Surveys!$V$1=2,IF(Data!C13=Data!C12,E12+[1]Surveys!F21*(COS(RADIANS(Data!C13))),E12+([1]Surveys!F21/(Data!C13-Data!C12))*(DEGREES(SIN(RADIANS(Data!C13))-SIN(RADIANS(Data!C12))))),E12+([1]Surveys!F21*(COS(RADIANS((Data!C13+Data!C12)/2)))))))</f>
        <v>1001.9922182034244</v>
      </c>
      <c r="F13" s="31">
        <f>[1]Surveys!V21</f>
        <v>-64.094975213883998</v>
      </c>
      <c r="G13" s="32">
        <f>[1]Surveys!W21</f>
        <v>-101.17866401260751</v>
      </c>
    </row>
    <row r="14" spans="1:11" ht="16.5" thickBot="1">
      <c r="A14" s="14" t="s">
        <v>29</v>
      </c>
      <c r="B14" s="21">
        <v>1108</v>
      </c>
      <c r="C14" s="22">
        <v>19.100000000000001</v>
      </c>
      <c r="D14" s="22">
        <v>230.7</v>
      </c>
      <c r="E14" s="20">
        <f>IF(Data!B14="","",IF([1]Surveys!$V$1=1,E13+([1]Surveys!U22*[1]Surveys!F22/2*(COS(RADIANS(Data!C14))+COS(RADIANS(Data!C13)))),IF([1]Surveys!$V$1=2,IF(Data!C14=Data!C13,E13+[1]Surveys!F22*(COS(RADIANS(Data!C14))),E13+([1]Surveys!F22/(Data!C14-Data!C13))*(DEGREES(SIN(RADIANS(Data!C14))-SIN(RADIANS(Data!C13))))),E13+([1]Surveys!F22*(COS(RADIANS((Data!C14+Data!C13)/2)))))))</f>
        <v>1091.1844548072197</v>
      </c>
      <c r="F14" s="31">
        <f>[1]Surveys!V22</f>
        <v>-83.022005761852171</v>
      </c>
      <c r="G14" s="32">
        <f>[1]Surveys!W22</f>
        <v>-124.02733772573313</v>
      </c>
    </row>
    <row r="15" spans="1:11" ht="16.5" thickBot="1">
      <c r="A15" t="str">
        <f>INDEX(Lookup!E2:E5,Lookup!F2)</f>
        <v>Directional</v>
      </c>
      <c r="B15" s="21">
        <v>1201</v>
      </c>
      <c r="C15" s="22">
        <v>20.7</v>
      </c>
      <c r="D15" s="22">
        <v>229.7</v>
      </c>
      <c r="E15" s="20">
        <f>IF(Data!B15="","",IF([1]Surveys!$V$1=1,E14+([1]Surveys!U23*[1]Surveys!F23/2*(COS(RADIANS(Data!C15))+COS(RADIANS(Data!C14)))),IF([1]Surveys!$V$1=2,IF(Data!C15=Data!C14,E14+[1]Surveys!F23*(COS(RADIANS(Data!C15))),E14+([1]Surveys!F23/(Data!C15-Data!C14))*(DEGREES(SIN(RADIANS(Data!C15))-SIN(RADIANS(Data!C14))))),E14+([1]Surveys!F23*(COS(RADIANS((Data!C15+Data!C14)/2)))))))</f>
        <v>1178.6286660747173</v>
      </c>
      <c r="F15" s="31">
        <f>[1]Surveys!V23</f>
        <v>-103.29168509856308</v>
      </c>
      <c r="G15" s="32">
        <f>[1]Surveys!W23</f>
        <v>-148.33911632590423</v>
      </c>
    </row>
    <row r="16" spans="1:11" ht="16.5" thickBot="1">
      <c r="A16" s="14" t="s">
        <v>13</v>
      </c>
      <c r="B16" s="21">
        <v>1294</v>
      </c>
      <c r="C16" s="22">
        <v>21.5</v>
      </c>
      <c r="D16" s="22">
        <v>228.6</v>
      </c>
      <c r="E16" s="20">
        <f>IF(Data!B16="","",IF([1]Surveys!$V$1=1,E15+([1]Surveys!U24*[1]Surveys!F24/2*(COS(RADIANS(Data!C16))+COS(RADIANS(Data!C15)))),IF([1]Surveys!$V$1=2,IF(Data!C16=Data!C15,E15+[1]Surveys!F24*(COS(RADIANS(Data!C16))),E15+([1]Surveys!F24/(Data!C16-Data!C15))*(DEGREES(SIN(RADIANS(Data!C16))-SIN(RADIANS(Data!C15))))),E15+([1]Surveys!F24*(COS(RADIANS((Data!C16+Data!C15)/2)))))))</f>
        <v>1265.3929852746742</v>
      </c>
      <c r="F16" s="31">
        <f>[1]Surveys!V24</f>
        <v>-125.19342003936831</v>
      </c>
      <c r="G16" s="32">
        <f>[1]Surveys!W24</f>
        <v>-173.65891079147138</v>
      </c>
    </row>
    <row r="17" spans="1:7" ht="16.5" thickBot="1">
      <c r="A17" t="str">
        <f>INDEX(Lookup!A2:A4,Lookup!B2)</f>
        <v>True</v>
      </c>
      <c r="B17" s="21">
        <v>1387</v>
      </c>
      <c r="C17" s="22">
        <v>22.7</v>
      </c>
      <c r="D17" s="22">
        <v>228.6</v>
      </c>
      <c r="E17" s="20">
        <f>IF(Data!B17="","",IF([1]Surveys!$V$1=1,E16+([1]Surveys!U25*[1]Surveys!F25/2*(COS(RADIANS(Data!C17))+COS(RADIANS(Data!C16)))),IF([1]Surveys!$V$1=2,IF(Data!C17=Data!C16,E16+[1]Surveys!F25*(COS(RADIANS(Data!C17))),E16+([1]Surveys!F25/(Data!C17-Data!C16))*(DEGREES(SIN(RADIANS(Data!C17))-SIN(RADIANS(Data!C16))))),E16+([1]Surveys!F25*(COS(RADIANS((Data!C17+Data!C16)/2)))))))</f>
        <v>1351.5585730732646</v>
      </c>
      <c r="F17" s="31">
        <f>[1]Surveys!V25</f>
        <v>-148.33154307645151</v>
      </c>
      <c r="G17" s="32">
        <f>[1]Surveys!W25</f>
        <v>-199.90395965671954</v>
      </c>
    </row>
    <row r="18" spans="1:7" ht="16.5" thickBot="1">
      <c r="A18" s="14" t="s">
        <v>15</v>
      </c>
      <c r="B18" s="21">
        <v>1479</v>
      </c>
      <c r="C18" s="22">
        <v>22.6</v>
      </c>
      <c r="D18" s="22">
        <v>230.8</v>
      </c>
      <c r="E18" s="20">
        <f>IF(Data!B18="","",IF([1]Surveys!$V$1=1,E17+([1]Surveys!U26*[1]Surveys!F26/2*(COS(RADIANS(Data!C18))+COS(RADIANS(Data!C17)))),IF([1]Surveys!$V$1=2,IF(Data!C18=Data!C17,E17+[1]Surveys!F26*(COS(RADIANS(Data!C18))),E17+([1]Surveys!F26/(Data!C18-Data!C17))*(DEGREES(SIN(RADIANS(Data!C18))-SIN(RADIANS(Data!C17))))),E17+([1]Surveys!F26*(COS(RADIANS((Data!C18+Data!C17)/2)))))))</f>
        <v>1436.4645636216073</v>
      </c>
      <c r="F18" s="31">
        <f>[1]Surveys!V26</f>
        <v>-171.24411321077869</v>
      </c>
      <c r="G18" s="32">
        <f>[1]Surveys!W26</f>
        <v>-226.91933578437653</v>
      </c>
    </row>
    <row r="19" spans="1:7" ht="15.75">
      <c r="A19" t="e">
        <f>INDEX(Lookup!C2:C12,Lookup!D2)</f>
        <v>#VALUE!</v>
      </c>
      <c r="B19" s="21">
        <v>1573</v>
      </c>
      <c r="C19" s="22">
        <v>25</v>
      </c>
      <c r="D19" s="22">
        <v>227.5</v>
      </c>
      <c r="E19" s="20">
        <f>IF(Data!B19="","",IF([1]Surveys!$V$1=1,E18+([1]Surveys!U27*[1]Surveys!F27/2*(COS(RADIANS(Data!C19))+COS(RADIANS(Data!C18)))),IF([1]Surveys!$V$1=2,IF(Data!C19=Data!C18,E18+[1]Surveys!F27*(COS(RADIANS(Data!C19))),E18+([1]Surveys!F27/(Data!C19-Data!C18))*(DEGREES(SIN(RADIANS(Data!C19))-SIN(RADIANS(Data!C18))))),E18+([1]Surveys!F27*(COS(RADIANS((Data!C19+Data!C18)/2)))))))</f>
        <v>1522.4683471292117</v>
      </c>
      <c r="F19" s="31">
        <f>[1]Surveys!V27</f>
        <v>-196.08378585435381</v>
      </c>
      <c r="G19" s="32">
        <f>[1]Surveys!W27</f>
        <v>-255.56634810630382</v>
      </c>
    </row>
    <row r="20" spans="1:7" ht="15.75">
      <c r="B20" s="21">
        <v>1666</v>
      </c>
      <c r="C20" s="22">
        <v>25.9</v>
      </c>
      <c r="D20" s="22">
        <v>228.3</v>
      </c>
      <c r="E20" s="20">
        <f>IF(Data!B20="","",IF([1]Surveys!$V$1=1,E19+([1]Surveys!U28*[1]Surveys!F28/2*(COS(RADIANS(Data!C20))+COS(RADIANS(Data!C19)))),IF([1]Surveys!$V$1=2,IF(Data!C20=Data!C19,E19+[1]Surveys!F28*(COS(RADIANS(Data!C20))),E19+([1]Surveys!F28/(Data!C20-Data!C19))*(DEGREES(SIN(RADIANS(Data!C20))-SIN(RADIANS(Data!C19))))),E19+([1]Surveys!F28*(COS(RADIANS((Data!C20+Data!C19)/2)))))))</f>
        <v>1606.4430744711094</v>
      </c>
      <c r="F20" s="31">
        <f>[1]Surveys!V28</f>
        <v>-222.87262842641132</v>
      </c>
      <c r="G20" s="32">
        <f>[1]Surveys!W28</f>
        <v>-285.22101562826907</v>
      </c>
    </row>
    <row r="21" spans="1:7" ht="15.75">
      <c r="B21" s="21">
        <v>1759</v>
      </c>
      <c r="C21" s="22">
        <v>25.2</v>
      </c>
      <c r="D21" s="22">
        <v>229.2</v>
      </c>
      <c r="E21" s="20">
        <f>IF(Data!B21="","",IF([1]Surveys!$V$1=1,E20+([1]Surveys!U29*[1]Surveys!F29/2*(COS(RADIANS(Data!C21))+COS(RADIANS(Data!C20)))),IF([1]Surveys!$V$1=2,IF(Data!C21=Data!C20,E20+[1]Surveys!F29*(COS(RADIANS(Data!C21))),E20+([1]Surveys!F29/(Data!C21-Data!C20))*(DEGREES(SIN(RADIANS(Data!C21))-SIN(RADIANS(Data!C20))))),E20+([1]Surveys!F29*(COS(RADIANS((Data!C21+Data!C20)/2)))))))</f>
        <v>1690.3483336593365</v>
      </c>
      <c r="F21" s="31">
        <f>[1]Surveys!V29</f>
        <v>-249.32164338509341</v>
      </c>
      <c r="G21" s="32">
        <f>[1]Surveys!W29</f>
        <v>-315.37423160004204</v>
      </c>
    </row>
    <row r="22" spans="1:7" ht="15.75">
      <c r="B22" s="24">
        <v>1853</v>
      </c>
      <c r="C22" s="23">
        <v>25.6</v>
      </c>
      <c r="D22" s="23">
        <v>230.3</v>
      </c>
      <c r="E22" s="20">
        <f>IF(Data!B22="","",IF([1]Surveys!$V$1=1,E21+([1]Surveys!U30*[1]Surveys!F30/2*(COS(RADIANS(Data!C22))+COS(RADIANS(Data!C21)))),IF([1]Surveys!$V$1=2,IF(Data!C22=Data!C21,E21+[1]Surveys!F30*(COS(RADIANS(Data!C22))),E21+([1]Surveys!F30/(Data!C22-Data!C21))*(DEGREES(SIN(RADIANS(Data!C22))-SIN(RADIANS(Data!C21))))),E21+([1]Surveys!F30*(COS(RADIANS((Data!C22+Data!C21)/2)))))))</f>
        <v>1775.2621585776214</v>
      </c>
      <c r="F22" s="31">
        <f>[1]Surveys!V30</f>
        <v>-275.37002170794699</v>
      </c>
      <c r="G22" s="32">
        <f>[1]Surveys!W30</f>
        <v>-346.14822235233595</v>
      </c>
    </row>
    <row r="23" spans="1:7" ht="15.75">
      <c r="B23" s="24">
        <v>1946</v>
      </c>
      <c r="C23" s="23">
        <v>24</v>
      </c>
      <c r="D23" s="23">
        <v>231.6</v>
      </c>
      <c r="E23" s="20">
        <f>IF(Data!B23="","",IF([1]Surveys!$V$1=1,E22+([1]Surveys!U31*[1]Surveys!F31/2*(COS(RADIANS(Data!C23))+COS(RADIANS(Data!C22)))),IF([1]Surveys!$V$1=2,IF(Data!C23=Data!C22,E22+[1]Surveys!F31*(COS(RADIANS(Data!C23))),E22+([1]Surveys!F31/(Data!C23-Data!C22))*(DEGREES(SIN(RADIANS(Data!C23))-SIN(RADIANS(Data!C22))))),E22+([1]Surveys!F31*(COS(RADIANS((Data!C23+Data!C22)/2)))))))</f>
        <v>1859.6833575956125</v>
      </c>
      <c r="F23" s="31">
        <f>[1]Surveys!V31</f>
        <v>-299.95384525165491</v>
      </c>
      <c r="G23" s="32">
        <f>[1]Surveys!W31</f>
        <v>-376.43137812251092</v>
      </c>
    </row>
    <row r="24" spans="1:7" ht="15.75">
      <c r="B24" s="24">
        <v>2039</v>
      </c>
      <c r="C24" s="23">
        <v>23.9</v>
      </c>
      <c r="D24" s="23">
        <v>231</v>
      </c>
      <c r="E24" s="20">
        <f>IF(Data!B24="","",IF([1]Surveys!$V$1=1,E23+([1]Surveys!U32*[1]Surveys!F32/2*(COS(RADIANS(Data!C24))+COS(RADIANS(Data!C23)))),IF([1]Surveys!$V$1=2,IF(Data!C24=Data!C23,E23+[1]Surveys!F32*(COS(RADIANS(Data!C24))),E23+([1]Surveys!F32/(Data!C24-Data!C23))*(DEGREES(SIN(RADIANS(Data!C24))-SIN(RADIANS(Data!C23))))),E23+([1]Surveys!F32*(COS(RADIANS((Data!C24+Data!C23)/2)))))))</f>
        <v>1944.6761798594582</v>
      </c>
      <c r="F24" s="31">
        <f>[1]Surveys!V32</f>
        <v>-323.55763204259443</v>
      </c>
      <c r="G24" s="32">
        <f>[1]Surveys!W32</f>
        <v>-405.89434119140702</v>
      </c>
    </row>
    <row r="25" spans="1:7" ht="15.75">
      <c r="B25" s="24">
        <v>2132</v>
      </c>
      <c r="C25" s="23">
        <v>26</v>
      </c>
      <c r="D25" s="23">
        <v>229.7</v>
      </c>
      <c r="E25" s="20">
        <f>IF(Data!B25="","",IF([1]Surveys!$V$1=1,E24+([1]Surveys!U33*[1]Surveys!F33/2*(COS(RADIANS(Data!C25))+COS(RADIANS(Data!C24)))),IF([1]Surveys!$V$1=2,IF(Data!C25=Data!C24,E24+[1]Surveys!F33*(COS(RADIANS(Data!C25))),E24+([1]Surveys!F33/(Data!C25-Data!C24))*(DEGREES(SIN(RADIANS(Data!C25))-SIN(RADIANS(Data!C24))))),E24+([1]Surveys!F33*(COS(RADIANS((Data!C25+Data!C24)/2)))))))</f>
        <v>2028.9929937252105</v>
      </c>
      <c r="F25" s="31">
        <f>[1]Surveys!V33</f>
        <v>-348.60077598384237</v>
      </c>
      <c r="G25" s="32">
        <f>[1]Surveys!W33</f>
        <v>-436.08509724253719</v>
      </c>
    </row>
    <row r="26" spans="1:7" ht="15.75">
      <c r="B26" s="24">
        <v>2225</v>
      </c>
      <c r="C26" s="23">
        <v>25.5</v>
      </c>
      <c r="D26" s="23">
        <v>229.2</v>
      </c>
      <c r="E26" s="20">
        <f>IF(Data!B26="","",IF([1]Surveys!$V$1=1,E25+([1]Surveys!U34*[1]Surveys!F34/2*(COS(RADIANS(Data!C26))+COS(RADIANS(Data!C25)))),IF([1]Surveys!$V$1=2,IF(Data!C26=Data!C25,E25+[1]Surveys!F34*(COS(RADIANS(Data!C26))),E25+([1]Surveys!F34/(Data!C26-Data!C25))*(DEGREES(SIN(RADIANS(Data!C26))-SIN(RADIANS(Data!C25))))),E25+([1]Surveys!F34*(COS(RADIANS((Data!C26+Data!C25)/2)))))))</f>
        <v>2112.7577645129368</v>
      </c>
      <c r="F26" s="31">
        <f>[1]Surveys!V34</f>
        <v>-374.86597824559391</v>
      </c>
      <c r="G26" s="32">
        <f>[1]Surveys!W34</f>
        <v>-466.78586397865615</v>
      </c>
    </row>
    <row r="27" spans="1:7" ht="15.75">
      <c r="B27" s="25">
        <v>2318</v>
      </c>
      <c r="C27" s="26">
        <v>24.7</v>
      </c>
      <c r="D27" s="26">
        <v>227.9</v>
      </c>
      <c r="E27" s="20">
        <f>IF(Data!B27="","",IF([1]Surveys!$V$1=1,E26+([1]Surveys!U35*[1]Surveys!F35/2*(COS(RADIANS(Data!C27))+COS(RADIANS(Data!C26)))),IF([1]Surveys!$V$1=2,IF(Data!C27=Data!C26,E26+[1]Surveys!F35*(COS(RADIANS(Data!C27))),E26+([1]Surveys!F35/(Data!C27-Data!C26))*(DEGREES(SIN(RADIANS(Data!C27))-SIN(RADIANS(Data!C26))))),E26+([1]Surveys!F35*(COS(RADIANS((Data!C27+Data!C26)/2)))))))</f>
        <v>2196.9756286840739</v>
      </c>
      <c r="F27" s="31">
        <f>[1]Surveys!V35</f>
        <v>-400.97421631438101</v>
      </c>
      <c r="G27" s="32">
        <f>[1]Surveys!W35</f>
        <v>-496.35787774251327</v>
      </c>
    </row>
    <row r="28" spans="1:7" ht="15.75">
      <c r="B28" s="25">
        <v>2411</v>
      </c>
      <c r="C28" s="26">
        <v>24.3</v>
      </c>
      <c r="D28" s="26">
        <v>231.2</v>
      </c>
      <c r="E28" s="20">
        <f>IF(Data!B28="","",IF([1]Surveys!$V$1=1,E27+([1]Surveys!U36*[1]Surveys!F36/2*(COS(RADIANS(Data!C28))+COS(RADIANS(Data!C27)))),IF([1]Surveys!$V$1=2,IF(Data!C28=Data!C27,E27+[1]Surveys!F36*(COS(RADIANS(Data!C28))),E27+([1]Surveys!F36/(Data!C28-Data!C27))*(DEGREES(SIN(RADIANS(Data!C28))-SIN(RADIANS(Data!C27))))),E27+([1]Surveys!F36*(COS(RADIANS((Data!C28+Data!C27)/2)))))))</f>
        <v>2281.6058771916942</v>
      </c>
      <c r="F28" s="31">
        <f>[1]Surveys!V36</f>
        <v>-425.99277085409523</v>
      </c>
      <c r="G28" s="32">
        <f>[1]Surveys!W36</f>
        <v>-525.68954658582334</v>
      </c>
    </row>
    <row r="29" spans="1:7" ht="15.75">
      <c r="B29" s="25">
        <v>2503</v>
      </c>
      <c r="C29" s="26">
        <v>24.9</v>
      </c>
      <c r="D29" s="26">
        <v>230.8</v>
      </c>
      <c r="E29" s="20">
        <f>IF(Data!B29="","",IF([1]Surveys!$V$1=1,E28+([1]Surveys!U37*[1]Surveys!F37/2*(COS(RADIANS(Data!C29))+COS(RADIANS(Data!C28)))),IF([1]Surveys!$V$1=2,IF(Data!C29=Data!C28,E28+[1]Surveys!F37*(COS(RADIANS(Data!C29))),E28+([1]Surveys!F37/(Data!C29-Data!C28))*(DEGREES(SIN(RADIANS(Data!C29))-SIN(RADIANS(Data!C28))))),E28+([1]Surveys!F37*(COS(RADIANS((Data!C29+Data!C28)/2)))))))</f>
        <v>2365.2552758741817</v>
      </c>
      <c r="F29" s="31">
        <f>[1]Surveys!V37</f>
        <v>-450.09532618234488</v>
      </c>
      <c r="G29" s="32">
        <f>[1]Surveys!W37</f>
        <v>-555.45129421995114</v>
      </c>
    </row>
    <row r="30" spans="1:7" ht="15.75">
      <c r="B30" s="25">
        <v>2597</v>
      </c>
      <c r="C30" s="26">
        <v>24.4</v>
      </c>
      <c r="D30" s="26">
        <v>229.3</v>
      </c>
      <c r="E30" s="20">
        <f>IF(Data!B30="","",IF([1]Surveys!$V$1=1,E29+([1]Surveys!U38*[1]Surveys!F38/2*(COS(RADIANS(Data!C30))+COS(RADIANS(Data!C29)))),IF([1]Surveys!$V$1=2,IF(Data!C30=Data!C29,E29+[1]Surveys!F38*(COS(RADIANS(Data!C30))),E29+([1]Surveys!F38/(Data!C30-Data!C29))*(DEGREES(SIN(RADIANS(Data!C30))-SIN(RADIANS(Data!C29))))),E29+([1]Surveys!F38*(COS(RADIANS((Data!C30+Data!C29)/2)))))))</f>
        <v>2450.6898674919385</v>
      </c>
      <c r="F30" s="31">
        <f>[1]Surveys!V38</f>
        <v>-475.2638463383887</v>
      </c>
      <c r="G30" s="32">
        <f>[1]Surveys!W38</f>
        <v>-585.50678121053147</v>
      </c>
    </row>
    <row r="31" spans="1:7" ht="15.75">
      <c r="B31" s="25">
        <v>2689</v>
      </c>
      <c r="C31" s="26">
        <v>25.1</v>
      </c>
      <c r="D31" s="26">
        <v>226.2</v>
      </c>
      <c r="E31" s="20">
        <f>IF(Data!B31="","",IF([1]Surveys!$V$1=1,E30+([1]Surveys!U39*[1]Surveys!F39/2*(COS(RADIANS(Data!C31))+COS(RADIANS(Data!C30)))),IF([1]Surveys!$V$1=2,IF(Data!C31=Data!C30,E30+[1]Surveys!F39*(COS(RADIANS(Data!C31))),E30+([1]Surveys!F39/(Data!C31-Data!C30))*(DEGREES(SIN(RADIANS(Data!C31))-SIN(RADIANS(Data!C30))))),E30+([1]Surveys!F39*(COS(RADIANS((Data!C31+Data!C30)/2)))))))</f>
        <v>2534.2420911136405</v>
      </c>
      <c r="F31" s="31">
        <f>[1]Surveys!V39</f>
        <v>-501.16288327472569</v>
      </c>
      <c r="G31" s="32">
        <f>[1]Surveys!W39</f>
        <v>-613.99886396461613</v>
      </c>
    </row>
    <row r="32" spans="1:7" ht="15.75">
      <c r="B32" s="25">
        <v>2783</v>
      </c>
      <c r="C32" s="26">
        <v>25.1</v>
      </c>
      <c r="D32" s="26">
        <v>227.2</v>
      </c>
      <c r="E32" s="20">
        <f>IF(Data!B32="","",IF([1]Surveys!$V$1=1,E31+([1]Surveys!U40*[1]Surveys!F40/2*(COS(RADIANS(Data!C32))+COS(RADIANS(Data!C31)))),IF([1]Surveys!$V$1=2,IF(Data!C32=Data!C31,E31+[1]Surveys!F40*(COS(RADIANS(Data!C32))),E31+([1]Surveys!F40/(Data!C32-Data!C31))*(DEGREES(SIN(RADIANS(Data!C32))-SIN(RADIANS(Data!C31))))),E31+([1]Surveys!F40*(COS(RADIANS((Data!C32+Data!C31)/2)))))))</f>
        <v>2619.3659470475668</v>
      </c>
      <c r="F32" s="31">
        <f>[1]Surveys!V40</f>
        <v>-528.50879934669501</v>
      </c>
      <c r="G32" s="32">
        <f>[1]Surveys!W40</f>
        <v>-643.01764519934238</v>
      </c>
    </row>
    <row r="33" spans="2:7" ht="15.75">
      <c r="B33" s="25">
        <v>2876</v>
      </c>
      <c r="C33" s="26">
        <v>25.1</v>
      </c>
      <c r="D33" s="26">
        <v>226.4</v>
      </c>
      <c r="E33" s="20">
        <f>IF(Data!B33="","",IF([1]Surveys!$V$1=1,E32+([1]Surveys!U41*[1]Surveys!F41/2*(COS(RADIANS(Data!C33))+COS(RADIANS(Data!C32)))),IF([1]Surveys!$V$1=2,IF(Data!C33=Data!C32,E32+[1]Surveys!F41*(COS(RADIANS(Data!C33))),E32+([1]Surveys!F41/(Data!C33-Data!C32))*(DEGREES(SIN(RADIANS(Data!C33))-SIN(RADIANS(Data!C32))))),E32+([1]Surveys!F41*(COS(RADIANS((Data!C33+Data!C32)/2)))))))</f>
        <v>2703.5840915588328</v>
      </c>
      <c r="F33" s="31">
        <f>[1]Surveys!V41</f>
        <v>-555.51397748980571</v>
      </c>
      <c r="G33" s="32">
        <f>[1]Surveys!W41</f>
        <v>-671.77523905045848</v>
      </c>
    </row>
    <row r="34" spans="2:7" ht="15.75">
      <c r="B34" s="25">
        <v>2969</v>
      </c>
      <c r="C34" s="26">
        <v>24.6</v>
      </c>
      <c r="D34" s="26">
        <v>225.5</v>
      </c>
      <c r="E34" s="20">
        <f>IF(Data!B34="","",IF([1]Surveys!$V$1=1,E33+([1]Surveys!U42*[1]Surveys!F42/2*(COS(RADIANS(Data!C34))+COS(RADIANS(Data!C33)))),IF([1]Surveys!$V$1=2,IF(Data!C34=Data!C33,E33+[1]Surveys!F42*(COS(RADIANS(Data!C34))),E33+([1]Surveys!F42/(Data!C34-Data!C33))*(DEGREES(SIN(RADIANS(Data!C34))-SIN(RADIANS(Data!C33))))),E33+([1]Surveys!F42*(COS(RADIANS((Data!C34+Data!C33)/2)))))))</f>
        <v>2787.9733617442612</v>
      </c>
      <c r="F34" s="31">
        <f>[1]Surveys!V42</f>
        <v>-582.68472291908029</v>
      </c>
      <c r="G34" s="32">
        <f>[1]Surveys!W42</f>
        <v>-699.86643658477931</v>
      </c>
    </row>
    <row r="35" spans="2:7" ht="15.75">
      <c r="B35" s="25">
        <v>3063</v>
      </c>
      <c r="C35" s="26">
        <v>25.6</v>
      </c>
      <c r="D35" s="26">
        <v>227.2</v>
      </c>
      <c r="E35" s="20">
        <f>IF(Data!B35="","",IF([1]Surveys!$V$1=1,E34+([1]Surveys!U43*[1]Surveys!F43/2*(COS(RADIANS(Data!C35))+COS(RADIANS(Data!C34)))),IF([1]Surveys!$V$1=2,IF(Data!C35=Data!C34,E34+[1]Surveys!F43*(COS(RADIANS(Data!C35))),E34+([1]Surveys!F43/(Data!C35-Data!C34))*(DEGREES(SIN(RADIANS(Data!C35))-SIN(RADIANS(Data!C34))))),E34+([1]Surveys!F43*(COS(RADIANS((Data!C35+Data!C34)/2)))))))</f>
        <v>2873.0968717192172</v>
      </c>
      <c r="F35" s="31">
        <f>[1]Surveys!V43</f>
        <v>-610.19732689198099</v>
      </c>
      <c r="G35" s="32">
        <f>[1]Surveys!W43</f>
        <v>-728.72304384637414</v>
      </c>
    </row>
    <row r="36" spans="2:7" ht="15.75">
      <c r="B36" s="25">
        <v>3156</v>
      </c>
      <c r="C36" s="26">
        <v>25.1</v>
      </c>
      <c r="D36" s="26">
        <v>232.5</v>
      </c>
      <c r="E36" s="20">
        <f>IF(Data!B36="","",IF([1]Surveys!$V$1=1,E35+([1]Surveys!U44*[1]Surveys!F44/2*(COS(RADIANS(Data!C36))+COS(RADIANS(Data!C35)))),IF([1]Surveys!$V$1=2,IF(Data!C36=Data!C35,E35+[1]Surveys!F44*(COS(RADIANS(Data!C36))),E35+([1]Surveys!F44/(Data!C36-Data!C35))*(DEGREES(SIN(RADIANS(Data!C36))-SIN(RADIANS(Data!C35))))),E35+([1]Surveys!F44*(COS(RADIANS((Data!C36+Data!C35)/2)))))))</f>
        <v>2957.1525466574917</v>
      </c>
      <c r="F36" s="31">
        <f>[1]Surveys!V44</f>
        <v>-635.86015353506843</v>
      </c>
      <c r="G36" s="32">
        <f>[1]Surveys!W44</f>
        <v>-759.11840965334068</v>
      </c>
    </row>
    <row r="37" spans="2:7" ht="15.75">
      <c r="B37" s="25">
        <v>3249</v>
      </c>
      <c r="C37" s="26">
        <v>23.9</v>
      </c>
      <c r="D37" s="26">
        <v>228.6</v>
      </c>
      <c r="E37" s="20">
        <f>IF(Data!B37="","",IF([1]Surveys!$V$1=1,E36+([1]Surveys!U45*[1]Surveys!F45/2*(COS(RADIANS(Data!C37))+COS(RADIANS(Data!C36)))),IF([1]Surveys!$V$1=2,IF(Data!C37=Data!C36,E36+[1]Surveys!F45*(COS(RADIANS(Data!C37))),E36+([1]Surveys!F45/(Data!C37-Data!C36))*(DEGREES(SIN(RADIANS(Data!C37))-SIN(RADIANS(Data!C36))))),E36+([1]Surveys!F45*(COS(RADIANS((Data!C37+Data!C36)/2)))))))</f>
        <v>3041.7830128452647</v>
      </c>
      <c r="F37" s="31">
        <f>[1]Surveys!V45</f>
        <v>-660.32916640658618</v>
      </c>
      <c r="G37" s="32">
        <f>[1]Surveys!W45</f>
        <v>-788.90199089410407</v>
      </c>
    </row>
    <row r="38" spans="2:7" ht="15.75">
      <c r="B38" s="25">
        <v>3342</v>
      </c>
      <c r="C38" s="26">
        <v>23.3</v>
      </c>
      <c r="D38" s="26">
        <v>227.8</v>
      </c>
      <c r="E38" s="20">
        <f>IF(Data!B38="","",IF([1]Surveys!$V$1=1,E37+([1]Surveys!U46*[1]Surveys!F46/2*(COS(RADIANS(Data!C38))+COS(RADIANS(Data!C37)))),IF([1]Surveys!$V$1=2,IF(Data!C38=Data!C37,E37+[1]Surveys!F46*(COS(RADIANS(Data!C38))),E37+([1]Surveys!F46/(Data!C38-Data!C37))*(DEGREES(SIN(RADIANS(Data!C38))-SIN(RADIANS(Data!C37))))),E37+([1]Surveys!F46*(COS(RADIANS((Data!C38+Data!C37)/2)))))))</f>
        <v>3127.0045791726161</v>
      </c>
      <c r="F38" s="31">
        <f>[1]Surveys!V46</f>
        <v>-685.14283411009524</v>
      </c>
      <c r="G38" s="32">
        <f>[1]Surveys!W46</f>
        <v>-816.65924168512458</v>
      </c>
    </row>
    <row r="39" spans="2:7" ht="15.75">
      <c r="B39" s="25">
        <v>3435</v>
      </c>
      <c r="C39" s="26">
        <v>24.7</v>
      </c>
      <c r="D39" s="26">
        <v>232.2</v>
      </c>
      <c r="E39" s="20">
        <f>IF(Data!B39="","",IF([1]Surveys!$V$1=1,E38+([1]Surveys!U47*[1]Surveys!F47/2*(COS(RADIANS(Data!C39))+COS(RADIANS(Data!C38)))),IF([1]Surveys!$V$1=2,IF(Data!C39=Data!C38,E38+[1]Surveys!F47*(COS(RADIANS(Data!C39))),E38+([1]Surveys!F47/(Data!C39-Data!C38))*(DEGREES(SIN(RADIANS(Data!C39))-SIN(RADIANS(Data!C38))))),E38+([1]Surveys!F47*(COS(RADIANS((Data!C39+Data!C38)/2)))))))</f>
        <v>3211.9690932663998</v>
      </c>
      <c r="F39" s="31">
        <f>[1]Surveys!V47</f>
        <v>-709.41016488610273</v>
      </c>
      <c r="G39" s="32">
        <f>[1]Surveys!W47</f>
        <v>-845.64191585677918</v>
      </c>
    </row>
    <row r="40" spans="2:7" ht="15.75">
      <c r="B40" s="25">
        <v>3528</v>
      </c>
      <c r="C40" s="26">
        <v>23.3</v>
      </c>
      <c r="D40" s="26">
        <v>231.8</v>
      </c>
      <c r="E40" s="20">
        <f>IF(Data!B40="","",IF([1]Surveys!$V$1=1,E39+([1]Surveys!U48*[1]Surveys!F48/2*(COS(RADIANS(Data!C40))+COS(RADIANS(Data!C39)))),IF([1]Surveys!$V$1=2,IF(Data!C40=Data!C39,E39+[1]Surveys!F48*(COS(RADIANS(Data!C40))),E39+([1]Surveys!F48/(Data!C40-Data!C39))*(DEGREES(SIN(RADIANS(Data!C40))-SIN(RADIANS(Data!C39))))),E39+([1]Surveys!F48*(COS(RADIANS((Data!C40+Data!C39)/2)))))))</f>
        <v>3296.9267643352559</v>
      </c>
      <c r="F40" s="31">
        <f>[1]Surveys!V48</f>
        <v>-732.69492769487454</v>
      </c>
      <c r="G40" s="32">
        <f>[1]Surveys!W48</f>
        <v>-875.4509384106475</v>
      </c>
    </row>
    <row r="41" spans="2:7" ht="15.75">
      <c r="B41" s="25">
        <v>3622</v>
      </c>
      <c r="C41" s="26">
        <v>24.3</v>
      </c>
      <c r="D41" s="26">
        <v>232.1</v>
      </c>
      <c r="E41" s="20">
        <f>IF(Data!B41="","",IF([1]Surveys!$V$1=1,E40+([1]Surveys!U49*[1]Surveys!F49/2*(COS(RADIANS(Data!C41))+COS(RADIANS(Data!C40)))),IF([1]Surveys!$V$1=2,IF(Data!C41=Data!C40,E40+[1]Surveys!F49*(COS(RADIANS(Data!C41))),E40+([1]Surveys!F49/(Data!C41-Data!C40))*(DEGREES(SIN(RADIANS(Data!C41))-SIN(RADIANS(Data!C40))))),E40+([1]Surveys!F49*(COS(RADIANS((Data!C41+Data!C40)/2)))))))</f>
        <v>3382.9319134786379</v>
      </c>
      <c r="F41" s="31">
        <f>[1]Surveys!V49</f>
        <v>-756.07313430648787</v>
      </c>
      <c r="G41" s="32">
        <f>[1]Surveys!W49</f>
        <v>-905.32310259040571</v>
      </c>
    </row>
    <row r="42" spans="2:7" ht="15.75">
      <c r="B42" s="25">
        <v>3715</v>
      </c>
      <c r="C42" s="26">
        <v>23.7</v>
      </c>
      <c r="D42" s="26">
        <v>233.3</v>
      </c>
      <c r="E42" s="20">
        <f>IF(Data!B42="","",IF([1]Surveys!$V$1=1,E41+([1]Surveys!U50*[1]Surveys!F50/2*(COS(RADIANS(Data!C42))+COS(RADIANS(Data!C41)))),IF([1]Surveys!$V$1=2,IF(Data!C42=Data!C41,E41+[1]Surveys!F50*(COS(RADIANS(Data!C42))),E41+([1]Surveys!F50/(Data!C42-Data!C41))*(DEGREES(SIN(RADIANS(Data!C42))-SIN(RADIANS(Data!C41))))),E41+([1]Surveys!F50*(COS(RADIANS((Data!C42+Data!C41)/2)))))))</f>
        <v>3467.8917665314875</v>
      </c>
      <c r="F42" s="31">
        <f>[1]Surveys!V50</f>
        <v>-778.99804190051816</v>
      </c>
      <c r="G42" s="32">
        <f>[1]Surveys!W50</f>
        <v>-935.40865807539046</v>
      </c>
    </row>
    <row r="43" spans="2:7" ht="15.75">
      <c r="B43" s="25">
        <v>3806</v>
      </c>
      <c r="C43" s="26">
        <v>24.9</v>
      </c>
      <c r="D43" s="26">
        <v>234.4</v>
      </c>
      <c r="E43" s="20">
        <f>IF(Data!B43="","",IF([1]Surveys!$V$1=1,E42+([1]Surveys!U51*[1]Surveys!F51/2*(COS(RADIANS(Data!C43))+COS(RADIANS(Data!C42)))),IF([1]Surveys!$V$1=2,IF(Data!C43=Data!C42,E42+[1]Surveys!F51*(COS(RADIANS(Data!C43))),E42+([1]Surveys!F51/(Data!C43-Data!C42))*(DEGREES(SIN(RADIANS(Data!C43))-SIN(RADIANS(Data!C42))))),E42+([1]Surveys!F51*(COS(RADIANS((Data!C43+Data!C42)/2)))))))</f>
        <v>3550.8283800162867</v>
      </c>
      <c r="F43" s="31">
        <f>[1]Surveys!V51</f>
        <v>-801.08051054396753</v>
      </c>
      <c r="G43" s="32">
        <f>[1]Surveys!W51</f>
        <v>-965.64997047802933</v>
      </c>
    </row>
    <row r="44" spans="2:7" ht="15.75">
      <c r="B44" s="25">
        <v>3900</v>
      </c>
      <c r="C44" s="26">
        <v>23.7</v>
      </c>
      <c r="D44" s="26">
        <v>231.4</v>
      </c>
      <c r="E44" s="20">
        <f>IF(Data!B44="","",IF([1]Surveys!$V$1=1,E43+([1]Surveys!U52*[1]Surveys!F52/2*(COS(RADIANS(Data!C44))+COS(RADIANS(Data!C43)))),IF([1]Surveys!$V$1=2,IF(Data!C44=Data!C43,E43+[1]Surveys!F52*(COS(RADIANS(Data!C44))),E43+([1]Surveys!F52/(Data!C44-Data!C43))*(DEGREES(SIN(RADIANS(Data!C44))-SIN(RADIANS(Data!C43))))),E43+([1]Surveys!F52*(COS(RADIANS((Data!C44+Data!C43)/2)))))))</f>
        <v>3636.5020344778995</v>
      </c>
      <c r="F44" s="31">
        <f>[1]Surveys!V52</f>
        <v>-824.38776043348958</v>
      </c>
      <c r="G44" s="32">
        <f>[1]Surveys!W52</f>
        <v>-996.50661430486036</v>
      </c>
    </row>
    <row r="45" spans="2:7" ht="15.75">
      <c r="B45" s="25">
        <v>3993</v>
      </c>
      <c r="C45" s="26">
        <v>25.9</v>
      </c>
      <c r="D45" s="26">
        <v>232</v>
      </c>
      <c r="E45" s="20">
        <f>IF(Data!B45="","",IF([1]Surveys!$V$1=1,E44+([1]Surveys!U53*[1]Surveys!F53/2*(COS(RADIANS(Data!C45))+COS(RADIANS(Data!C44)))),IF([1]Surveys!$V$1=2,IF(Data!C45=Data!C44,E44+[1]Surveys!F53*(COS(RADIANS(Data!C45))),E44+([1]Surveys!F53/(Data!C45-Data!C44))*(DEGREES(SIN(RADIANS(Data!C45))-SIN(RADIANS(Data!C44))))),E44+([1]Surveys!F53*(COS(RADIANS((Data!C45+Data!C44)/2)))))))</f>
        <v>3720.9202893554752</v>
      </c>
      <c r="F45" s="31">
        <f>[1]Surveys!V53</f>
        <v>-848.5563095367612</v>
      </c>
      <c r="G45" s="32">
        <f>[1]Surveys!W53</f>
        <v>-1027.1229990424481</v>
      </c>
    </row>
    <row r="46" spans="2:7" ht="15.75">
      <c r="B46" s="25">
        <v>4086</v>
      </c>
      <c r="C46" s="26">
        <v>26.6</v>
      </c>
      <c r="D46" s="26">
        <v>230.3</v>
      </c>
      <c r="E46" s="20">
        <f>IF(Data!B46="","",IF([1]Surveys!$V$1=1,E45+([1]Surveys!U54*[1]Surveys!F54/2*(COS(RADIANS(Data!C46))+COS(RADIANS(Data!C45)))),IF([1]Surveys!$V$1=2,IF(Data!C46=Data!C45,E45+[1]Surveys!F54*(COS(RADIANS(Data!C46))),E45+([1]Surveys!F54/(Data!C46-Data!C45))*(DEGREES(SIN(RADIANS(Data!C46))-SIN(RADIANS(Data!C45))))),E45+([1]Surveys!F54*(COS(RADIANS((Data!C46+Data!C45)/2)))))))</f>
        <v>3804.3301323467167</v>
      </c>
      <c r="F46" s="31">
        <f>[1]Surveys!V54</f>
        <v>-874.36153075549555</v>
      </c>
      <c r="G46" s="32">
        <f>[1]Surveys!W54</f>
        <v>-1059.1488788494657</v>
      </c>
    </row>
    <row r="47" spans="2:7" ht="15.75">
      <c r="B47" s="25">
        <v>4179</v>
      </c>
      <c r="C47" s="26">
        <v>28.2</v>
      </c>
      <c r="D47" s="26">
        <v>232</v>
      </c>
      <c r="E47" s="20">
        <f>IF(Data!B47="","",IF([1]Surveys!$V$1=1,E46+([1]Surveys!U55*[1]Surveys!F55/2*(COS(RADIANS(Data!C47))+COS(RADIANS(Data!C46)))),IF([1]Surveys!$V$1=2,IF(Data!C47=Data!C46,E46+[1]Surveys!F55*(COS(RADIANS(Data!C47))),E46+([1]Surveys!F55/(Data!C47-Data!C46))*(DEGREES(SIN(RADIANS(Data!C47))-SIN(RADIANS(Data!C46))))),E46+([1]Surveys!F55*(COS(RADIANS((Data!C47+Data!C46)/2)))))))</f>
        <v>3886.8955622282006</v>
      </c>
      <c r="F47" s="31">
        <f>[1]Surveys!V55</f>
        <v>-901.19165178159233</v>
      </c>
      <c r="G47" s="32">
        <f>[1]Surveys!W55</f>
        <v>-1092.4865166837101</v>
      </c>
    </row>
    <row r="48" spans="2:7" ht="15.75">
      <c r="B48" s="25">
        <v>4273</v>
      </c>
      <c r="C48" s="26">
        <v>27.3</v>
      </c>
      <c r="D48" s="26">
        <v>232.9</v>
      </c>
      <c r="E48" s="20">
        <f>IF(Data!B48="","",IF([1]Surveys!$V$1=1,E47+([1]Surveys!U56*[1]Surveys!F56/2*(COS(RADIANS(Data!C48))+COS(RADIANS(Data!C47)))),IF([1]Surveys!$V$1=2,IF(Data!C48=Data!C47,E47+[1]Surveys!F56*(COS(RADIANS(Data!C48))),E47+([1]Surveys!F56/(Data!C48-Data!C47))*(DEGREES(SIN(RADIANS(Data!C48))-SIN(RADIANS(Data!C47))))),E47+([1]Surveys!F56*(COS(RADIANS((Data!C48+Data!C47)/2)))))))</f>
        <v>3970.0839156454954</v>
      </c>
      <c r="F48" s="31">
        <f>[1]Surveys!V56</f>
        <v>-927.86916087648547</v>
      </c>
      <c r="G48" s="32">
        <f>[1]Surveys!W56</f>
        <v>-1127.1821548155642</v>
      </c>
    </row>
    <row r="49" spans="2:7" ht="15.75">
      <c r="B49" s="25">
        <v>4366</v>
      </c>
      <c r="C49" s="26">
        <v>25.5</v>
      </c>
      <c r="D49" s="26">
        <v>231.6</v>
      </c>
      <c r="E49" s="20">
        <f>IF(Data!B49="","",IF([1]Surveys!$V$1=1,E48+([1]Surveys!U57*[1]Surveys!F57/2*(COS(RADIANS(Data!C49))+COS(RADIANS(Data!C48)))),IF([1]Surveys!$V$1=2,IF(Data!C49=Data!C48,E48+[1]Surveys!F57*(COS(RADIANS(Data!C49))),E48+([1]Surveys!F57/(Data!C49-Data!C48))*(DEGREES(SIN(RADIANS(Data!C49))-SIN(RADIANS(Data!C48))))),E48+([1]Surveys!F57*(COS(RADIANS((Data!C49+Data!C48)/2)))))))</f>
        <v>4053.3823895464734</v>
      </c>
      <c r="F49" s="31">
        <f>[1]Surveys!V57</f>
        <v>-953.17080829472582</v>
      </c>
      <c r="G49" s="32">
        <f>[1]Surveys!W57</f>
        <v>-1159.8839328522686</v>
      </c>
    </row>
    <row r="50" spans="2:7" ht="15.75">
      <c r="B50" s="25">
        <v>4459</v>
      </c>
      <c r="C50" s="26">
        <v>25.3</v>
      </c>
      <c r="D50" s="26">
        <v>232.2</v>
      </c>
      <c r="E50" s="20">
        <f>IF(Data!B50="","",IF([1]Surveys!$V$1=1,E49+([1]Surveys!U58*[1]Surveys!F58/2*(COS(RADIANS(Data!C50))+COS(RADIANS(Data!C49)))),IF([1]Surveys!$V$1=2,IF(Data!C50=Data!C49,E49+[1]Surveys!F58*(COS(RADIANS(Data!C50))),E49+([1]Surveys!F58/(Data!C50-Data!C49))*(DEGREES(SIN(RADIANS(Data!C50))-SIN(RADIANS(Data!C49))))),E49+([1]Surveys!F58*(COS(RADIANS((Data!C50+Data!C49)/2)))))))</f>
        <v>4137.3926703793459</v>
      </c>
      <c r="F50" s="31">
        <f>[1]Surveys!V58</f>
        <v>-977.78526191260835</v>
      </c>
      <c r="G50" s="32">
        <f>[1]Surveys!W58</f>
        <v>-1191.2746649824148</v>
      </c>
    </row>
    <row r="51" spans="2:7" ht="15.75">
      <c r="B51" s="25">
        <v>4552</v>
      </c>
      <c r="C51" s="26">
        <v>26.9</v>
      </c>
      <c r="D51" s="26">
        <v>232.3</v>
      </c>
      <c r="E51" s="20">
        <f>IF(Data!B51="","",IF([1]Surveys!$V$1=1,E50+([1]Surveys!U59*[1]Surveys!F59/2*(COS(RADIANS(Data!C51))+COS(RADIANS(Data!C50)))),IF([1]Surveys!$V$1=2,IF(Data!C51=Data!C50,E50+[1]Surveys!F59*(COS(RADIANS(Data!C51))),E50+([1]Surveys!F59/(Data!C51-Data!C50))*(DEGREES(SIN(RADIANS(Data!C51))-SIN(RADIANS(Data!C50))))),E50+([1]Surveys!F59*(COS(RADIANS((Data!C51+Data!C50)/2)))))))</f>
        <v>4220.9065253874132</v>
      </c>
      <c r="F51" s="31">
        <f>[1]Surveys!V59</f>
        <v>-1002.8321027353513</v>
      </c>
      <c r="G51" s="32">
        <f>[1]Surveys!W59</f>
        <v>-1223.6247704052075</v>
      </c>
    </row>
    <row r="52" spans="2:7" ht="15.75">
      <c r="B52" s="25">
        <v>4646</v>
      </c>
      <c r="C52" s="26">
        <v>25</v>
      </c>
      <c r="D52" s="26">
        <v>230.8</v>
      </c>
      <c r="E52" s="20">
        <f>IF(Data!B52="","",IF([1]Surveys!$V$1=1,E51+([1]Surveys!U60*[1]Surveys!F60/2*(COS(RADIANS(Data!C52))+COS(RADIANS(Data!C51)))),IF([1]Surveys!$V$1=2,IF(Data!C52=Data!C51,E51+[1]Surveys!F60*(COS(RADIANS(Data!C52))),E51+([1]Surveys!F60/(Data!C52-Data!C51))*(DEGREES(SIN(RADIANS(Data!C52))-SIN(RADIANS(Data!C51))))),E51+([1]Surveys!F60*(COS(RADIANS((Data!C52+Data!C51)/2)))))))</f>
        <v>4305.4261439075281</v>
      </c>
      <c r="F52" s="31">
        <f>[1]Surveys!V60</f>
        <v>-1028.3925339501147</v>
      </c>
      <c r="G52" s="32">
        <f>[1]Surveys!W60</f>
        <v>-1255.8457611559475</v>
      </c>
    </row>
    <row r="53" spans="2:7" ht="15.75">
      <c r="B53" s="25">
        <v>4739</v>
      </c>
      <c r="C53" s="26">
        <v>25.7</v>
      </c>
      <c r="D53" s="26">
        <v>229.3</v>
      </c>
      <c r="E53" s="20">
        <f>IF(Data!B53="","",IF([1]Surveys!$V$1=1,E52+([1]Surveys!U61*[1]Surveys!F61/2*(COS(RADIANS(Data!C53))+COS(RADIANS(Data!C52)))),IF([1]Surveys!$V$1=2,IF(Data!C53=Data!C52,E52+[1]Surveys!F61*(COS(RADIANS(Data!C53))),E52+([1]Surveys!F61/(Data!C53-Data!C52))*(DEGREES(SIN(RADIANS(Data!C53))-SIN(RADIANS(Data!C52))))),E52+([1]Surveys!F61*(COS(RADIANS((Data!C53+Data!C52)/2)))))))</f>
        <v>4389.4714626514406</v>
      </c>
      <c r="F53" s="31">
        <f>[1]Surveys!V61</f>
        <v>-1053.9632614561315</v>
      </c>
      <c r="G53" s="32">
        <f>[1]Surveys!W61</f>
        <v>-1286.3633655740803</v>
      </c>
    </row>
    <row r="54" spans="2:7" ht="15.75">
      <c r="B54" s="25">
        <v>4832</v>
      </c>
      <c r="C54" s="26">
        <v>26.3</v>
      </c>
      <c r="D54" s="26">
        <v>228.5</v>
      </c>
      <c r="E54" s="20">
        <f>IF(Data!B54="","",IF([1]Surveys!$V$1=1,E53+([1]Surveys!U62*[1]Surveys!F62/2*(COS(RADIANS(Data!C54))+COS(RADIANS(Data!C53)))),IF([1]Surveys!$V$1=2,IF(Data!C54=Data!C53,E53+[1]Surveys!F62*(COS(RADIANS(Data!C54))),E53+([1]Surveys!F62/(Data!C54-Data!C53))*(DEGREES(SIN(RADIANS(Data!C54))-SIN(RADIANS(Data!C53))))),E53+([1]Surveys!F62*(COS(RADIANS((Data!C54+Data!C53)/2)))))))</f>
        <v>4473.0591879542662</v>
      </c>
      <c r="F54" s="31">
        <f>[1]Surveys!V62</f>
        <v>-1080.7650857078922</v>
      </c>
      <c r="G54" s="32">
        <f>[1]Surveys!W62</f>
        <v>-1317.0822255492042</v>
      </c>
    </row>
    <row r="55" spans="2:7" ht="15.75">
      <c r="B55" s="21">
        <v>4925</v>
      </c>
      <c r="C55" s="23">
        <v>23.8</v>
      </c>
      <c r="D55" s="23">
        <v>229.8</v>
      </c>
      <c r="E55" s="20">
        <f>IF(Data!B55="","",IF([1]Surveys!$V$1=1,E54+([1]Surveys!U63*[1]Surveys!F63/2*(COS(RADIANS(Data!C55))+COS(RADIANS(Data!C54)))),IF([1]Surveys!$V$1=2,IF(Data!C55=Data!C54,E54+[1]Surveys!F63*(COS(RADIANS(Data!C55))),E54+([1]Surveys!F63/(Data!C55-Data!C54))*(DEGREES(SIN(RADIANS(Data!C55))-SIN(RADIANS(Data!C54))))),E54+([1]Surveys!F63*(COS(RADIANS((Data!C55+Data!C54)/2)))))))</f>
        <v>4557.3054444668769</v>
      </c>
      <c r="F55" s="31">
        <f>[1]Surveys!V63</f>
        <v>-1106.5331277355142</v>
      </c>
      <c r="G55" s="32">
        <f>[1]Surveys!W63</f>
        <v>-1346.8502923636561</v>
      </c>
    </row>
    <row r="56" spans="2:7" ht="15.75">
      <c r="B56" s="21">
        <v>5018</v>
      </c>
      <c r="C56" s="23">
        <v>25.2</v>
      </c>
      <c r="D56" s="23">
        <v>231.7</v>
      </c>
      <c r="E56" s="20">
        <f>IF(Data!B56="","",IF([1]Surveys!$V$1=1,E55+([1]Surveys!U64*[1]Surveys!F64/2*(COS(RADIANS(Data!C56))+COS(RADIANS(Data!C55)))),IF([1]Surveys!$V$1=2,IF(Data!C56=Data!C55,E55+[1]Surveys!F64*(COS(RADIANS(Data!C56))),E55+([1]Surveys!F64/(Data!C56-Data!C55))*(DEGREES(SIN(RADIANS(Data!C56))-SIN(RADIANS(Data!C55))))),E55+([1]Surveys!F64*(COS(RADIANS((Data!C56+Data!C55)/2)))))))</f>
        <v>4641.9310700201704</v>
      </c>
      <c r="F56" s="31">
        <f>[1]Surveys!V64</f>
        <v>-1130.9174877638311</v>
      </c>
      <c r="G56" s="32">
        <f>[1]Surveys!W64</f>
        <v>-1376.7223527260949</v>
      </c>
    </row>
    <row r="57" spans="2:7" ht="15.75">
      <c r="B57" s="21">
        <v>5112</v>
      </c>
      <c r="C57" s="23">
        <v>24.8</v>
      </c>
      <c r="D57" s="23">
        <v>230.8</v>
      </c>
      <c r="E57" s="20">
        <f>IF(Data!B57="","",IF([1]Surveys!$V$1=1,E56+([1]Surveys!U65*[1]Surveys!F65/2*(COS(RADIANS(Data!C57))+COS(RADIANS(Data!C56)))),IF([1]Surveys!$V$1=2,IF(Data!C57=Data!C56,E56+[1]Surveys!F65*(COS(RADIANS(Data!C57))),E56+([1]Surveys!F65/(Data!C57-Data!C56))*(DEGREES(SIN(RADIANS(Data!C57))-SIN(RADIANS(Data!C56))))),E56+([1]Surveys!F65*(COS(RADIANS((Data!C57+Data!C56)/2)))))))</f>
        <v>4727.1241418379759</v>
      </c>
      <c r="F57" s="31">
        <f>[1]Surveys!V65</f>
        <v>-1155.7804490074041</v>
      </c>
      <c r="G57" s="32">
        <f>[1]Surveys!W65</f>
        <v>-1407.7046918479111</v>
      </c>
    </row>
    <row r="58" spans="2:7" ht="15.75">
      <c r="B58" s="21">
        <v>5205</v>
      </c>
      <c r="C58" s="23">
        <v>23.6</v>
      </c>
      <c r="D58" s="23">
        <v>224.6</v>
      </c>
      <c r="E58" s="20">
        <f>IF(Data!B58="","",IF([1]Surveys!$V$1=1,E57+([1]Surveys!U66*[1]Surveys!F66/2*(COS(RADIANS(Data!C58))+COS(RADIANS(Data!C57)))),IF([1]Surveys!$V$1=2,IF(Data!C58=Data!C57,E57+[1]Surveys!F66*(COS(RADIANS(Data!C58))),E57+([1]Surveys!F66/(Data!C58-Data!C57))*(DEGREES(SIN(RADIANS(Data!C58))-SIN(RADIANS(Data!C57))))),E57+([1]Surveys!F66*(COS(RADIANS((Data!C58+Data!C57)/2)))))))</f>
        <v>4811.9636551207232</v>
      </c>
      <c r="F58" s="31">
        <f>[1]Surveys!V66</f>
        <v>-1181.3682443001962</v>
      </c>
      <c r="G58" s="32">
        <f>[1]Surveys!W66</f>
        <v>-1435.8967032308578</v>
      </c>
    </row>
    <row r="59" spans="2:7" ht="15.75">
      <c r="B59" s="21">
        <v>5299</v>
      </c>
      <c r="C59" s="23">
        <v>21.7</v>
      </c>
      <c r="D59" s="23">
        <v>225.9</v>
      </c>
      <c r="E59" s="20">
        <f>IF(Data!B59="","",IF([1]Surveys!$V$1=1,E58+([1]Surveys!U67*[1]Surveys!F67/2*(COS(RADIANS(Data!C59))+COS(RADIANS(Data!C58)))),IF([1]Surveys!$V$1=2,IF(Data!C59=Data!C58,E58+[1]Surveys!F67*(COS(RADIANS(Data!C59))),E58+([1]Surveys!F67/(Data!C59-Data!C58))*(DEGREES(SIN(RADIANS(Data!C59))-SIN(RADIANS(Data!C58))))),E58+([1]Surveys!F67*(COS(RADIANS((Data!C59+Data!C58)/2)))))))</f>
        <v>4898.7104347938557</v>
      </c>
      <c r="F59" s="31">
        <f>[1]Surveys!V67</f>
        <v>-1206.8621531204701</v>
      </c>
      <c r="G59" s="32">
        <f>[1]Surveys!W67</f>
        <v>-1461.5908858375039</v>
      </c>
    </row>
    <row r="60" spans="2:7" ht="15.75">
      <c r="B60" s="21">
        <v>5393</v>
      </c>
      <c r="C60" s="23">
        <v>19.3</v>
      </c>
      <c r="D60" s="23">
        <v>232.3</v>
      </c>
      <c r="E60" s="20">
        <f>IF(Data!B60="","",IF([1]Surveys!$V$1=1,E59+([1]Surveys!U68*[1]Surveys!F68/2*(COS(RADIANS(Data!C60))+COS(RADIANS(Data!C59)))),IF([1]Surveys!$V$1=2,IF(Data!C60=Data!C59,E59+[1]Surveys!F68*(COS(RADIANS(Data!C60))),E59+([1]Surveys!F68/(Data!C60-Data!C59))*(DEGREES(SIN(RADIANS(Data!C60))-SIN(RADIANS(Data!C59))))),E59+([1]Surveys!F68*(COS(RADIANS((Data!C60+Data!C59)/2)))))))</f>
        <v>4986.7623677656138</v>
      </c>
      <c r="F60" s="31">
        <f>[1]Surveys!V68</f>
        <v>-1228.4612638347044</v>
      </c>
      <c r="G60" s="32">
        <f>[1]Surveys!W68</f>
        <v>-1486.3683303490554</v>
      </c>
    </row>
    <row r="61" spans="2:7" ht="15.75">
      <c r="B61" s="27">
        <v>5486</v>
      </c>
      <c r="C61" s="26">
        <v>17.7</v>
      </c>
      <c r="D61" s="26">
        <v>232.7</v>
      </c>
      <c r="E61" s="20">
        <f>IF(Data!B61="","",IF([1]Surveys!$V$1=1,E60+([1]Surveys!U69*[1]Surveys!F69/2*(COS(RADIANS(Data!C61))+COS(RADIANS(Data!C60)))),IF([1]Surveys!$V$1=2,IF(Data!C61=Data!C60,E60+[1]Surveys!F69*(COS(RADIANS(Data!C61))),E60+([1]Surveys!F69/(Data!C61-Data!C60))*(DEGREES(SIN(RADIANS(Data!C61))-SIN(RADIANS(Data!C60))))),E60+([1]Surveys!F69*(COS(RADIANS((Data!C61+Data!C60)/2)))))))</f>
        <v>5074.9536380805839</v>
      </c>
      <c r="F61" s="31">
        <f>[1]Surveys!V69</f>
        <v>-1246.4281321005215</v>
      </c>
      <c r="G61" s="32">
        <f>[1]Surveys!W69</f>
        <v>-1509.7761477107579</v>
      </c>
    </row>
    <row r="62" spans="2:7" ht="15.75">
      <c r="B62" s="27">
        <v>5579</v>
      </c>
      <c r="C62" s="26">
        <v>17</v>
      </c>
      <c r="D62" s="26">
        <v>231.8</v>
      </c>
      <c r="E62" s="20">
        <f>IF(Data!B62="","",IF([1]Surveys!$V$1=1,E61+([1]Surveys!U70*[1]Surveys!F70/2*(COS(RADIANS(Data!C62))+COS(RADIANS(Data!C61)))),IF([1]Surveys!$V$1=2,IF(Data!C62=Data!C61,E61+[1]Surveys!F70*(COS(RADIANS(Data!C62))),E61+([1]Surveys!F70/(Data!C62-Data!C61))*(DEGREES(SIN(RADIANS(Data!C62))-SIN(RADIANS(Data!C61))))),E61+([1]Surveys!F70*(COS(RADIANS((Data!C62+Data!C61)/2)))))))</f>
        <v>5163.7218345082156</v>
      </c>
      <c r="F62" s="31">
        <f>[1]Surveys!V70</f>
        <v>-1263.4029958313986</v>
      </c>
      <c r="G62" s="32">
        <f>[1]Surveys!W70</f>
        <v>-1531.7064444667506</v>
      </c>
    </row>
    <row r="63" spans="2:7" ht="15.75">
      <c r="B63" s="25">
        <v>5672</v>
      </c>
      <c r="C63" s="26">
        <v>15</v>
      </c>
      <c r="D63" s="26">
        <v>231.1</v>
      </c>
      <c r="E63" s="20">
        <f>IF(Data!B63="","",IF([1]Surveys!$V$1=1,E62+([1]Surveys!U71*[1]Surveys!F71/2*(COS(RADIANS(Data!C63))+COS(RADIANS(Data!C62)))),IF([1]Surveys!$V$1=2,IF(Data!C63=Data!C62,E62+[1]Surveys!F71*(COS(RADIANS(Data!C63))),E62+([1]Surveys!F71/(Data!C63-Data!C62))*(DEGREES(SIN(RADIANS(Data!C63))-SIN(RADIANS(Data!C62))))),E62+([1]Surveys!F71*(COS(RADIANS((Data!C63+Data!C62)/2)))))))</f>
        <v>5253.1147178036226</v>
      </c>
      <c r="F63" s="31">
        <f>[1]Surveys!V71</f>
        <v>-1279.3696592179019</v>
      </c>
      <c r="G63" s="32">
        <f>[1]Surveys!W71</f>
        <v>-1551.758670238183</v>
      </c>
    </row>
    <row r="64" spans="2:7" ht="15.75">
      <c r="B64" s="25">
        <v>5765</v>
      </c>
      <c r="C64" s="26">
        <v>13.7</v>
      </c>
      <c r="D64" s="26">
        <v>230.4</v>
      </c>
      <c r="E64" s="20">
        <f>IF(Data!B64="","",IF([1]Surveys!$V$1=1,E63+([1]Surveys!U72*[1]Surveys!F72/2*(COS(RADIANS(Data!C64))+COS(RADIANS(Data!C63)))),IF([1]Surveys!$V$1=2,IF(Data!C64=Data!C63,E63+[1]Surveys!F72*(COS(RADIANS(Data!C64))),E63+([1]Surveys!F72/(Data!C64-Data!C63))*(DEGREES(SIN(RADIANS(Data!C64))-SIN(RADIANS(Data!C63))))),E63+([1]Surveys!F72*(COS(RADIANS((Data!C64+Data!C63)/2)))))))</f>
        <v>5343.2112367069376</v>
      </c>
      <c r="F64" s="31">
        <f>[1]Surveys!V72</f>
        <v>-1293.9478185910318</v>
      </c>
      <c r="G64" s="32">
        <f>[1]Surveys!W72</f>
        <v>-1569.6113147986227</v>
      </c>
    </row>
    <row r="65" spans="2:7" ht="15.75">
      <c r="B65" s="25">
        <v>5858</v>
      </c>
      <c r="C65" s="26">
        <v>11.5</v>
      </c>
      <c r="D65" s="26">
        <v>230.4</v>
      </c>
      <c r="E65" s="20">
        <f>IF(Data!B65="","",IF([1]Surveys!$V$1=1,E64+([1]Surveys!U73*[1]Surveys!F73/2*(COS(RADIANS(Data!C65))+COS(RADIANS(Data!C64)))),IF([1]Surveys!$V$1=2,IF(Data!C65=Data!C64,E64+[1]Surveys!F73*(COS(RADIANS(Data!C65))),E64+([1]Surveys!F73/(Data!C65-Data!C64))*(DEGREES(SIN(RADIANS(Data!C65))-SIN(RADIANS(Data!C64))))),E64+([1]Surveys!F73*(COS(RADIANS((Data!C65+Data!C64)/2)))))))</f>
        <v>5433.9659201602253</v>
      </c>
      <c r="F65" s="31">
        <f>[1]Surveys!V73</f>
        <v>-1306.8786495805657</v>
      </c>
      <c r="G65" s="32">
        <f>[1]Surveys!W73</f>
        <v>-1585.242004383211</v>
      </c>
    </row>
    <row r="66" spans="2:7" ht="15.75">
      <c r="B66" s="27">
        <v>5952</v>
      </c>
      <c r="C66" s="26">
        <v>9</v>
      </c>
      <c r="D66" s="26">
        <v>234.2</v>
      </c>
      <c r="E66" s="20">
        <f>IF(Data!B66="","",IF([1]Surveys!$V$1=1,E65+([1]Surveys!U74*[1]Surveys!F74/2*(COS(RADIANS(Data!C66))+COS(RADIANS(Data!C65)))),IF([1]Surveys!$V$1=2,IF(Data!C66=Data!C65,E65+[1]Surveys!F74*(COS(RADIANS(Data!C66))),E65+([1]Surveys!F74/(Data!C66-Data!C65))*(DEGREES(SIN(RADIANS(Data!C66))-SIN(RADIANS(Data!C65))))),E65+([1]Surveys!F74*(COS(RADIANS((Data!C66+Data!C65)/2)))))))</f>
        <v>5526.4594657367261</v>
      </c>
      <c r="F66" s="31">
        <f>[1]Surveys!V74</f>
        <v>-1317.1541012787229</v>
      </c>
      <c r="G66" s="32">
        <f>[1]Surveys!W74</f>
        <v>-1598.4274636395826</v>
      </c>
    </row>
    <row r="67" spans="2:7" ht="15.75">
      <c r="B67" s="27">
        <v>6045</v>
      </c>
      <c r="C67" s="26">
        <v>8</v>
      </c>
      <c r="D67" s="26">
        <v>237.8</v>
      </c>
      <c r="E67" s="20">
        <f>IF(Data!B67="","",IF([1]Surveys!$V$1=1,E66+([1]Surveys!U75*[1]Surveys!F75/2*(COS(RADIANS(Data!C67))+COS(RADIANS(Data!C66)))),IF([1]Surveys!$V$1=2,IF(Data!C67=Data!C66,E66+[1]Surveys!F75*(COS(RADIANS(Data!C67))),E66+([1]Surveys!F75/(Data!C67-Data!C66))*(DEGREES(SIN(RADIANS(Data!C67))-SIN(RADIANS(Data!C66))))),E66+([1]Surveys!F75*(COS(RADIANS((Data!C67+Data!C66)/2)))))))</f>
        <v>5618.4374322473313</v>
      </c>
      <c r="F67" s="31">
        <f>[1]Surveys!V75</f>
        <v>-1324.8579876959775</v>
      </c>
      <c r="G67" s="32">
        <f>[1]Surveys!W75</f>
        <v>-1609.8038571543198</v>
      </c>
    </row>
    <row r="68" spans="2:7" ht="15.75">
      <c r="B68" s="27">
        <v>6139</v>
      </c>
      <c r="C68" s="26">
        <v>6</v>
      </c>
      <c r="D68" s="26">
        <v>235.5</v>
      </c>
      <c r="E68" s="20">
        <f>IF(Data!B68="","",IF([1]Surveys!$V$1=1,E67+([1]Surveys!U76*[1]Surveys!F76/2*(COS(RADIANS(Data!C68))+COS(RADIANS(Data!C67)))),IF([1]Surveys!$V$1=2,IF(Data!C68=Data!C67,E67+[1]Surveys!F76*(COS(RADIANS(Data!C68))),E67+([1]Surveys!F76/(Data!C68-Data!C67))*(DEGREES(SIN(RADIANS(Data!C68))-SIN(RADIANS(Data!C67))))),E67+([1]Surveys!F76*(COS(RADIANS((Data!C68+Data!C67)/2)))))))</f>
        <v>5711.7322160990761</v>
      </c>
      <c r="F68" s="31">
        <f>[1]Surveys!V76</f>
        <v>-1331.1269145113072</v>
      </c>
      <c r="G68" s="32">
        <f>[1]Surveys!W76</f>
        <v>-1619.388711774222</v>
      </c>
    </row>
    <row r="69" spans="2:7" ht="15.75">
      <c r="B69" s="27">
        <v>6232</v>
      </c>
      <c r="C69" s="26">
        <v>4.7</v>
      </c>
      <c r="D69" s="26">
        <v>230.1</v>
      </c>
      <c r="E69" s="20">
        <f>IF(Data!B69="","",IF([1]Surveys!$V$1=1,E68+([1]Surveys!U77*[1]Surveys!F77/2*(COS(RADIANS(Data!C69))+COS(RADIANS(Data!C68)))),IF([1]Surveys!$V$1=2,IF(Data!C69=Data!C68,E68+[1]Surveys!F77*(COS(RADIANS(Data!C69))),E68+([1]Surveys!F77/(Data!C69-Data!C68))*(DEGREES(SIN(RADIANS(Data!C69))-SIN(RADIANS(Data!C68))))),E68+([1]Surveys!F77*(COS(RADIANS((Data!C69+Data!C68)/2)))))))</f>
        <v>5804.3256817064548</v>
      </c>
      <c r="F69" s="31">
        <f>[1]Surveys!V77</f>
        <v>-1336.3242428961807</v>
      </c>
      <c r="G69" s="32">
        <f>[1]Surveys!W77</f>
        <v>-1626.3177860169812</v>
      </c>
    </row>
    <row r="70" spans="2:7" ht="15.75">
      <c r="B70" s="27">
        <v>6325</v>
      </c>
      <c r="C70" s="26">
        <v>3.3</v>
      </c>
      <c r="D70" s="26">
        <v>232.9</v>
      </c>
      <c r="E70" s="20">
        <f>IF(Data!B70="","",IF([1]Surveys!$V$1=1,E69+([1]Surveys!U78*[1]Surveys!F78/2*(COS(RADIANS(Data!C70))+COS(RADIANS(Data!C69)))),IF([1]Surveys!$V$1=2,IF(Data!C70=Data!C69,E69+[1]Surveys!F78*(COS(RADIANS(Data!C70))),E69+([1]Surveys!F78/(Data!C70-Data!C69))*(DEGREES(SIN(RADIANS(Data!C70))-SIN(RADIANS(Data!C69))))),E69+([1]Surveys!F78*(COS(RADIANS((Data!C70+Data!C69)/2)))))))</f>
        <v>5897.0969175465279</v>
      </c>
      <c r="F70" s="31">
        <f>[1]Surveys!V78</f>
        <v>-1340.3830852297101</v>
      </c>
      <c r="G70" s="32">
        <f>[1]Surveys!W78</f>
        <v>-1631.3759642032724</v>
      </c>
    </row>
    <row r="71" spans="2:7" ht="15.75">
      <c r="B71" s="25">
        <v>6418</v>
      </c>
      <c r="C71" s="26">
        <v>2.5</v>
      </c>
      <c r="D71" s="26">
        <v>232.9</v>
      </c>
      <c r="E71" s="20">
        <f>IF(Data!B71="","",IF([1]Surveys!$V$1=1,E70+([1]Surveys!U79*[1]Surveys!F79/2*(COS(RADIANS(Data!C71))+COS(RADIANS(Data!C70)))),IF([1]Surveys!$V$1=2,IF(Data!C71=Data!C70,E70+[1]Surveys!F79*(COS(RADIANS(Data!C71))),E70+([1]Surveys!F79/(Data!C71-Data!C70))*(DEGREES(SIN(RADIANS(Data!C71))-SIN(RADIANS(Data!C70))))),E70+([1]Surveys!F79*(COS(RADIANS((Data!C71+Data!C70)/2)))))))</f>
        <v>5989.9770632827576</v>
      </c>
      <c r="F71" s="31">
        <f>[1]Surveys!V79</f>
        <v>-1343.2212422735915</v>
      </c>
      <c r="G71" s="32">
        <f>[1]Surveys!W79</f>
        <v>-1635.1286804995923</v>
      </c>
    </row>
    <row r="72" spans="2:7" ht="15.75">
      <c r="B72" s="25">
        <v>6511</v>
      </c>
      <c r="C72" s="26">
        <v>1.9</v>
      </c>
      <c r="D72" s="26">
        <v>229.3</v>
      </c>
      <c r="E72" s="20">
        <f>IF(Data!B72="","",IF([1]Surveys!$V$1=1,E71+([1]Surveys!U80*[1]Surveys!F80/2*(COS(RADIANS(Data!C72))+COS(RADIANS(Data!C71)))),IF([1]Surveys!$V$1=2,IF(Data!C72=Data!C71,E71+[1]Surveys!F80*(COS(RADIANS(Data!C72))),E71+([1]Surveys!F80/(Data!C72-Data!C71))*(DEGREES(SIN(RADIANS(Data!C72))-SIN(RADIANS(Data!C71))))),E71+([1]Surveys!F80*(COS(RADIANS((Data!C72+Data!C71)/2)))))))</f>
        <v>6082.9081340833727</v>
      </c>
      <c r="F72" s="31">
        <f>[1]Surveys!V80</f>
        <v>-1345.4501017852531</v>
      </c>
      <c r="G72" s="32">
        <f>[1]Surveys!W80</f>
        <v>-1637.9152756604822</v>
      </c>
    </row>
    <row r="73" spans="2:7" ht="15.75">
      <c r="B73" s="25">
        <v>6604</v>
      </c>
      <c r="C73" s="26">
        <v>1.7</v>
      </c>
      <c r="D73" s="26">
        <v>224.9</v>
      </c>
      <c r="E73" s="20">
        <f>IF(Data!B73="","",IF([1]Surveys!$V$1=1,E72+([1]Surveys!U81*[1]Surveys!F81/2*(COS(RADIANS(Data!C73))+COS(RADIANS(Data!C72)))),IF([1]Surveys!$V$1=2,IF(Data!C73=Data!C72,E72+[1]Surveys!F81*(COS(RADIANS(Data!C73))),E72+([1]Surveys!F81/(Data!C73-Data!C72))*(DEGREES(SIN(RADIANS(Data!C73))-SIN(RADIANS(Data!C72))))),E72+([1]Surveys!F81*(COS(RADIANS((Data!C73+Data!C72)/2)))))))</f>
        <v>6175.8621026202154</v>
      </c>
      <c r="F73" s="31">
        <f>[1]Surveys!V81</f>
        <v>-1347.4325930816092</v>
      </c>
      <c r="G73" s="32">
        <f>[1]Surveys!W81</f>
        <v>-1640.0578393027254</v>
      </c>
    </row>
    <row r="74" spans="2:7" ht="15.75">
      <c r="B74" s="25">
        <v>6697</v>
      </c>
      <c r="C74" s="26">
        <v>1.3</v>
      </c>
      <c r="D74" s="26">
        <v>240.6</v>
      </c>
      <c r="E74" s="20">
        <f>IF(Data!B74="","",IF([1]Surveys!$V$1=1,E73+([1]Surveys!U82*[1]Surveys!F82/2*(COS(RADIANS(Data!C74))+COS(RADIANS(Data!C73)))),IF([1]Surveys!$V$1=2,IF(Data!C74=Data!C73,E73+[1]Surveys!F82*(COS(RADIANS(Data!C74))),E73+([1]Surveys!F82/(Data!C74-Data!C73))*(DEGREES(SIN(RADIANS(Data!C74))-SIN(RADIANS(Data!C73))))),E73+([1]Surveys!F82*(COS(RADIANS((Data!C74+Data!C73)/2)))))))</f>
        <v>6268.8304341285584</v>
      </c>
      <c r="F74" s="31">
        <f>[1]Surveys!V82</f>
        <v>-1348.9276306182092</v>
      </c>
      <c r="G74" s="32">
        <f>[1]Surveys!W82</f>
        <v>-1641.9506874768608</v>
      </c>
    </row>
    <row r="75" spans="2:7" ht="15.75">
      <c r="B75" s="25">
        <v>6790</v>
      </c>
      <c r="C75" s="26">
        <v>0.9</v>
      </c>
      <c r="D75" s="26">
        <v>232.2</v>
      </c>
      <c r="E75" s="20">
        <f>IF(Data!B75="","",IF([1]Surveys!$V$1=1,E74+([1]Surveys!U83*[1]Surveys!F83/2*(COS(RADIANS(Data!C75))+COS(RADIANS(Data!C74)))),IF([1]Surveys!$V$1=2,IF(Data!C75=Data!C74,E74+[1]Surveys!F83*(COS(RADIANS(Data!C75))),E74+([1]Surveys!F83/(Data!C75-Data!C74))*(DEGREES(SIN(RADIANS(Data!C75))-SIN(RADIANS(Data!C74))))),E74+([1]Surveys!F83*(COS(RADIANS((Data!C75+Data!C74)/2)))))))</f>
        <v>6361.8131657725053</v>
      </c>
      <c r="F75" s="31">
        <f>[1]Surveys!V83</f>
        <v>-1349.8931808145537</v>
      </c>
      <c r="G75" s="32">
        <f>[1]Surveys!W83</f>
        <v>-1643.4469126312792</v>
      </c>
    </row>
    <row r="76" spans="2:7" ht="15.75">
      <c r="B76" s="25">
        <v>6884</v>
      </c>
      <c r="C76" s="26">
        <v>1</v>
      </c>
      <c r="D76" s="26">
        <v>217.7</v>
      </c>
      <c r="E76" s="20">
        <f>IF(Data!B76="","",IF([1]Surveys!$V$1=1,E75+([1]Surveys!U84*[1]Surveys!F84/2*(COS(RADIANS(Data!C76))+COS(RADIANS(Data!C75)))),IF([1]Surveys!$V$1=2,IF(Data!C76=Data!C75,E75+[1]Surveys!F84*(COS(RADIANS(Data!C76))),E75+([1]Surveys!F84/(Data!C76-Data!C75))*(DEGREES(SIN(RADIANS(Data!C76))-SIN(RADIANS(Data!C75))))),E75+([1]Surveys!F84*(COS(RADIANS((Data!C76+Data!C75)/2)))))))</f>
        <v>6455.8003698083221</v>
      </c>
      <c r="F76" s="31">
        <f>[1]Surveys!V84</f>
        <v>-1350.9946690691061</v>
      </c>
      <c r="G76" s="32">
        <f>[1]Surveys!W84</f>
        <v>-1644.5318546816</v>
      </c>
    </row>
    <row r="77" spans="2:7" ht="15.75">
      <c r="B77" s="25">
        <v>6977</v>
      </c>
      <c r="C77" s="26">
        <v>0.9</v>
      </c>
      <c r="D77" s="26">
        <v>221.2</v>
      </c>
      <c r="E77" s="20">
        <f>IF(Data!B77="","",IF([1]Surveys!$V$1=1,E76+([1]Surveys!U85*[1]Surveys!F85/2*(COS(RADIANS(Data!C77))+COS(RADIANS(Data!C76)))),IF([1]Surveys!$V$1=2,IF(Data!C77=Data!C76,E76+[1]Surveys!F85*(COS(RADIANS(Data!C77))),E76+([1]Surveys!F85/(Data!C77-Data!C76))*(DEGREES(SIN(RADIANS(Data!C77))-SIN(RADIANS(Data!C76))))),E76+([1]Surveys!F85*(COS(RADIANS((Data!C77+Data!C76)/2)))))))</f>
        <v>6548.7875510434915</v>
      </c>
      <c r="F77" s="31">
        <f>[1]Surveys!V85</f>
        <v>-1352.1863326789041</v>
      </c>
      <c r="G77" s="32">
        <f>[1]Surveys!W85</f>
        <v>-1645.5092318023928</v>
      </c>
    </row>
    <row r="78" spans="2:7" ht="15.75">
      <c r="B78" s="25">
        <v>7070</v>
      </c>
      <c r="C78" s="26">
        <v>0.7</v>
      </c>
      <c r="D78" s="26">
        <v>217.4</v>
      </c>
      <c r="E78" s="20">
        <f>IF(Data!B78="","",IF([1]Surveys!$V$1=1,E77+([1]Surveys!U86*[1]Surveys!F86/2*(COS(RADIANS(Data!C78))+COS(RADIANS(Data!C77)))),IF([1]Surveys!$V$1=2,IF(Data!C78=Data!C77,E77+[1]Surveys!F86*(COS(RADIANS(Data!C78))),E77+([1]Surveys!F86/(Data!C78-Data!C77))*(DEGREES(SIN(RADIANS(Data!C78))-SIN(RADIANS(Data!C77))))),E77+([1]Surveys!F86*(COS(RADIANS((Data!C78+Data!C77)/2)))))))</f>
        <v>6641.7783441430993</v>
      </c>
      <c r="F78" s="31">
        <f>[1]Surveys!V86</f>
        <v>-1353.1871886259196</v>
      </c>
      <c r="G78" s="32">
        <f>[1]Surveys!W86</f>
        <v>-1646.3353766332007</v>
      </c>
    </row>
    <row r="79" spans="2:7" ht="15.75">
      <c r="B79" s="28">
        <v>7163</v>
      </c>
      <c r="C79" s="26">
        <v>0.8</v>
      </c>
      <c r="D79" s="26">
        <v>233</v>
      </c>
      <c r="E79" s="20">
        <f>IF(Data!B79="","",IF([1]Surveys!$V$1=1,E78+([1]Surveys!U87*[1]Surveys!F87/2*(COS(RADIANS(Data!C79))+COS(RADIANS(Data!C78)))),IF([1]Surveys!$V$1=2,IF(Data!C79=Data!C78,E78+[1]Surveys!F87*(COS(RADIANS(Data!C79))),E78+([1]Surveys!F87/(Data!C79-Data!C78))*(DEGREES(SIN(RADIANS(Data!C79))-SIN(RADIANS(Data!C78))))),E78+([1]Surveys!F87*(COS(RADIANS((Data!C79+Data!C78)/2)))))))</f>
        <v>6734.7703411987432</v>
      </c>
      <c r="F79" s="31">
        <f>[1]Surveys!V87</f>
        <v>-1354.0292112753698</v>
      </c>
      <c r="G79" s="32">
        <f>[1]Surveys!W87</f>
        <v>-1647.1989283265352</v>
      </c>
    </row>
    <row r="80" spans="2:7" ht="15.75">
      <c r="B80" s="28">
        <v>7256</v>
      </c>
      <c r="C80" s="26">
        <v>0.5</v>
      </c>
      <c r="D80" s="26">
        <v>231.9</v>
      </c>
      <c r="E80" s="20">
        <f>IF(Data!B80="","",IF([1]Surveys!$V$1=1,E79+([1]Surveys!U88*[1]Surveys!F88/2*(COS(RADIANS(Data!C80))+COS(RADIANS(Data!C79)))),IF([1]Surveys!$V$1=2,IF(Data!C80=Data!C79,E79+[1]Surveys!F88*(COS(RADIANS(Data!C80))),E79+([1]Surveys!F88/(Data!C80-Data!C79))*(DEGREES(SIN(RADIANS(Data!C80))-SIN(RADIANS(Data!C79))))),E79+([1]Surveys!F88*(COS(RADIANS((Data!C80+Data!C79)/2)))))))</f>
        <v>6827.7642507925075</v>
      </c>
      <c r="F80" s="31">
        <f>[1]Surveys!V88</f>
        <v>-1354.6703191863437</v>
      </c>
      <c r="G80" s="32">
        <f>[1]Surveys!W88</f>
        <v>-1648.0367630318717</v>
      </c>
    </row>
    <row r="81" spans="2:7" ht="15.75">
      <c r="B81" s="28">
        <v>7350</v>
      </c>
      <c r="C81" s="26">
        <v>0.7</v>
      </c>
      <c r="D81" s="26">
        <v>235.4</v>
      </c>
      <c r="E81" s="20">
        <f>IF(Data!B81="","",IF([1]Surveys!$V$1=1,E80+([1]Surveys!U89*[1]Surveys!F89/2*(COS(RADIANS(Data!C81))+COS(RADIANS(Data!C80)))),IF([1]Surveys!$V$1=2,IF(Data!C81=Data!C80,E80+[1]Surveys!F89*(COS(RADIANS(Data!C81))),E80+([1]Surveys!F89/(Data!C81-Data!C80))*(DEGREES(SIN(RADIANS(Data!C81))-SIN(RADIANS(Data!C80))))),E80+([1]Surveys!F89*(COS(RADIANS((Data!C81+Data!C80)/2)))))))</f>
        <v>6921.7589535505649</v>
      </c>
      <c r="F81" s="31">
        <f>[1]Surveys!V89</f>
        <v>-1355.2494500362059</v>
      </c>
      <c r="G81" s="32">
        <f>[1]Surveys!W89</f>
        <v>-1648.8321663148522</v>
      </c>
    </row>
    <row r="82" spans="2:7" ht="15.75">
      <c r="B82" s="28">
        <v>7443</v>
      </c>
      <c r="C82" s="26">
        <v>0.4</v>
      </c>
      <c r="D82" s="26">
        <v>221.3</v>
      </c>
      <c r="E82" s="20">
        <f>IF(Data!B82="","",IF([1]Surveys!$V$1=1,E81+([1]Surveys!U90*[1]Surveys!F90/2*(COS(RADIANS(Data!C82))+COS(RADIANS(Data!C81)))),IF([1]Surveys!$V$1=2,IF(Data!C82=Data!C81,E81+[1]Surveys!F90*(COS(RADIANS(Data!C82))),E81+([1]Surveys!F90/(Data!C82-Data!C81))*(DEGREES(SIN(RADIANS(Data!C82))-SIN(RADIANS(Data!C81))))),E81+([1]Surveys!F90*(COS(RADIANS((Data!C82+Data!C81)/2)))))))</f>
        <v>7014.7546023558334</v>
      </c>
      <c r="F82" s="31">
        <f>[1]Surveys!V90</f>
        <v>-1355.8159200588739</v>
      </c>
      <c r="G82" s="32">
        <f>[1]Surveys!W90</f>
        <v>-1649.5140395678598</v>
      </c>
    </row>
    <row r="83" spans="2:7" ht="15.75">
      <c r="B83" s="28">
        <v>7536</v>
      </c>
      <c r="C83" s="26">
        <v>0.4</v>
      </c>
      <c r="D83" s="26">
        <v>268.60000000000002</v>
      </c>
      <c r="E83" s="20">
        <f>IF(Data!B83="","",IF([1]Surveys!$V$1=1,E82+([1]Surveys!U91*[1]Surveys!F91/2*(COS(RADIANS(Data!C83))+COS(RADIANS(Data!C82)))),IF([1]Surveys!$V$1=2,IF(Data!C83=Data!C82,E82+[1]Surveys!F91*(COS(RADIANS(Data!C83))),E82+([1]Surveys!F91/(Data!C83-Data!C82))*(DEGREES(SIN(RADIANS(Data!C83))-SIN(RADIANS(Data!C82))))),E82+([1]Surveys!F91*(COS(RADIANS((Data!C83+Data!C82)/2)))))))</f>
        <v>7107.7525791376229</v>
      </c>
      <c r="F83" s="31">
        <f>[1]Surveys!V91</f>
        <v>-1356.0677339278636</v>
      </c>
      <c r="G83" s="32">
        <f>[1]Surveys!W91</f>
        <v>-1650.0528280953356</v>
      </c>
    </row>
    <row r="84" spans="2:7" ht="15.75">
      <c r="B84" s="28">
        <v>7629</v>
      </c>
      <c r="C84" s="26">
        <v>0.3</v>
      </c>
      <c r="D84" s="26">
        <v>180.1</v>
      </c>
      <c r="E84" s="20">
        <f>IF(Data!B84="","",IF([1]Surveys!$V$1=1,E83+([1]Surveys!U92*[1]Surveys!F92/2*(COS(RADIANS(Data!C84))+COS(RADIANS(Data!C83)))),IF([1]Surveys!$V$1=2,IF(Data!C84=Data!C83,E83+[1]Surveys!F92*(COS(RADIANS(Data!C84))),E83+([1]Surveys!F92/(Data!C84-Data!C83))*(DEGREES(SIN(RADIANS(Data!C84))-SIN(RADIANS(Data!C83))))),E83+([1]Surveys!F92*(COS(RADIANS((Data!C84+Data!C83)/2)))))))</f>
        <v>7200.7513839094927</v>
      </c>
      <c r="F84" s="31">
        <f>[1]Surveys!V92</f>
        <v>-1356.3191388144417</v>
      </c>
      <c r="G84" s="32">
        <f>[1]Surveys!W92</f>
        <v>-1650.3777867437962</v>
      </c>
    </row>
    <row r="85" spans="2:7" ht="15.75">
      <c r="B85" s="28">
        <v>7722</v>
      </c>
      <c r="C85" s="26">
        <v>0.2</v>
      </c>
      <c r="D85" s="26">
        <v>208.5</v>
      </c>
      <c r="E85" s="20">
        <f>IF(Data!B85="","",IF([1]Surveys!$V$1=1,E84+([1]Surveys!U93*[1]Surveys!F93/2*(COS(RADIANS(Data!C85))+COS(RADIANS(Data!C84)))),IF([1]Surveys!$V$1=2,IF(Data!C85=Data!C84,E84+[1]Surveys!F93*(COS(RADIANS(Data!C85))),E84+([1]Surveys!F93/(Data!C85-Data!C84))*(DEGREES(SIN(RADIANS(Data!C85))-SIN(RADIANS(Data!C84))))),E84+([1]Surveys!F93*(COS(RADIANS((Data!C85+Data!C84)/2)))))))</f>
        <v>7293.750463205085</v>
      </c>
      <c r="F85" s="31">
        <f>[1]Surveys!V93</f>
        <v>-1356.705256216982</v>
      </c>
      <c r="G85" s="32">
        <f>[1]Surveys!W93</f>
        <v>-1650.4556618458723</v>
      </c>
    </row>
    <row r="86" spans="2:7" ht="15.75">
      <c r="B86" s="28">
        <v>7815</v>
      </c>
      <c r="C86" s="26">
        <v>0.3</v>
      </c>
      <c r="D86" s="26">
        <v>126.8</v>
      </c>
      <c r="E86" s="20">
        <f>IF(Data!B86="","",IF([1]Surveys!$V$1=1,E85+([1]Surveys!U94*[1]Surveys!F94/2*(COS(RADIANS(Data!C86))+COS(RADIANS(Data!C85)))),IF([1]Surveys!$V$1=2,IF(Data!C86=Data!C85,E85+[1]Surveys!F94*(COS(RADIANS(Data!C86))),E85+([1]Surveys!F94/(Data!C86-Data!C85))*(DEGREES(SIN(RADIANS(Data!C86))-SIN(RADIANS(Data!C85))))),E85+([1]Surveys!F94*(COS(RADIANS((Data!C86+Data!C85)/2)))))))</f>
        <v>7386.7498085048883</v>
      </c>
      <c r="F86" s="31">
        <f>[1]Surveys!V94</f>
        <v>-1356.9937481615223</v>
      </c>
      <c r="G86" s="32">
        <f>[1]Surveys!W94</f>
        <v>-1650.3381557495959</v>
      </c>
    </row>
    <row r="87" spans="2:7" ht="15.75">
      <c r="B87" s="28">
        <v>7893</v>
      </c>
      <c r="C87" s="26">
        <v>0.3</v>
      </c>
      <c r="D87" s="26">
        <v>126.8</v>
      </c>
      <c r="E87" s="20">
        <f>IF(Data!B87="","",IF([1]Surveys!$V$1=1,E86+([1]Surveys!U95*[1]Surveys!F95/2*(COS(RADIANS(Data!C87))+COS(RADIANS(Data!C86)))),IF([1]Surveys!$V$1=2,IF(Data!C87=Data!C86,E86+[1]Surveys!F95*(COS(RADIANS(Data!C87))),E86+([1]Surveys!F95/(Data!C87-Data!C86))*(DEGREES(SIN(RADIANS(Data!C87))-SIN(RADIANS(Data!C86))))),E86+([1]Surveys!F95*(COS(RADIANS((Data!C87+Data!C86)/2)))))))</f>
        <v>7464.7487393001875</v>
      </c>
      <c r="F87" s="31">
        <f>[1]Surveys!V95</f>
        <v>-1357.2383925014099</v>
      </c>
      <c r="G87" s="32">
        <f>[1]Surveys!W95</f>
        <v>-1650.0111329108322</v>
      </c>
    </row>
    <row r="88" spans="2:7">
      <c r="B88" s="4"/>
      <c r="C88" s="1"/>
      <c r="D88" s="1"/>
      <c r="E88" s="1"/>
      <c r="F88" s="4"/>
      <c r="G88" s="4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2012-01-17T14:49:37Z</dcterms:modified>
</cp:coreProperties>
</file>